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:\Holzbau\BH- Bemessungshilfen\Stahl Holz-Wirtschaftlichkeit\"/>
    </mc:Choice>
  </mc:AlternateContent>
  <xr:revisionPtr revIDLastSave="0" documentId="13_ncr:1_{F670501F-B325-4F1C-B85D-D26590DF107D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eispiel" sheetId="3" r:id="rId1"/>
    <sheet name="Vorlage" sheetId="1" r:id="rId2"/>
  </sheets>
  <definedNames>
    <definedName name="_xlnm.Print_Area" localSheetId="0">Beispiel!$A$1:$K$50</definedName>
    <definedName name="_xlnm.Print_Area" localSheetId="1">Vorlage!$A$1:$K$50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C46" i="1"/>
  <c r="I41" i="3"/>
  <c r="I43" i="3" s="1"/>
  <c r="I45" i="3" s="1"/>
  <c r="G41" i="3"/>
  <c r="G43" i="3" s="1"/>
  <c r="E41" i="3"/>
  <c r="E43" i="3" s="1"/>
  <c r="E45" i="3" s="1"/>
  <c r="C41" i="3"/>
  <c r="C43" i="3" s="1"/>
  <c r="C45" i="3" s="1"/>
  <c r="I36" i="3"/>
  <c r="I37" i="3" s="1"/>
  <c r="G36" i="3"/>
  <c r="G37" i="3" s="1"/>
  <c r="E36" i="3"/>
  <c r="E37" i="3" s="1"/>
  <c r="C36" i="3"/>
  <c r="C37" i="3" s="1"/>
  <c r="I31" i="3"/>
  <c r="I32" i="3" s="1"/>
  <c r="G31" i="3"/>
  <c r="G32" i="3" s="1"/>
  <c r="E31" i="3"/>
  <c r="E32" i="3" s="1"/>
  <c r="C27" i="3"/>
  <c r="C31" i="3" s="1"/>
  <c r="C32" i="3" s="1"/>
  <c r="I22" i="3"/>
  <c r="I24" i="3" s="1"/>
  <c r="G22" i="3"/>
  <c r="G24" i="3" s="1"/>
  <c r="E22" i="3"/>
  <c r="E24" i="3" s="1"/>
  <c r="C22" i="3"/>
  <c r="C24" i="3" s="1"/>
  <c r="I20" i="3"/>
  <c r="G20" i="3"/>
  <c r="E20" i="3"/>
  <c r="C20" i="3"/>
  <c r="G13" i="3"/>
  <c r="E13" i="3"/>
  <c r="C13" i="3"/>
  <c r="I11" i="3"/>
  <c r="I13" i="3" s="1"/>
  <c r="I10" i="3"/>
  <c r="G10" i="3"/>
  <c r="E10" i="3"/>
  <c r="C10" i="3"/>
  <c r="E14" i="3" l="1"/>
  <c r="G14" i="3"/>
  <c r="I25" i="3"/>
  <c r="I14" i="3"/>
  <c r="C25" i="3"/>
  <c r="G25" i="3"/>
  <c r="G47" i="3" s="1"/>
  <c r="C14" i="3"/>
  <c r="E25" i="3"/>
  <c r="I46" i="1"/>
  <c r="I48" i="1" s="1"/>
  <c r="G46" i="1"/>
  <c r="G48" i="1" s="1"/>
  <c r="E46" i="1"/>
  <c r="E48" i="1" s="1"/>
  <c r="C48" i="1"/>
  <c r="I40" i="1"/>
  <c r="G40" i="1"/>
  <c r="E40" i="1"/>
  <c r="C40" i="1"/>
  <c r="I34" i="1"/>
  <c r="I35" i="1" s="1"/>
  <c r="G34" i="1"/>
  <c r="G35" i="1" s="1"/>
  <c r="E34" i="1"/>
  <c r="E35" i="1" s="1"/>
  <c r="C34" i="1"/>
  <c r="C35" i="1" s="1"/>
  <c r="I27" i="1"/>
  <c r="G27" i="1"/>
  <c r="E27" i="1"/>
  <c r="C27" i="1"/>
  <c r="I23" i="1"/>
  <c r="G23" i="1"/>
  <c r="E23" i="1"/>
  <c r="C23" i="1"/>
  <c r="I16" i="1"/>
  <c r="G16" i="1"/>
  <c r="E16" i="1"/>
  <c r="C16" i="1"/>
  <c r="I13" i="1"/>
  <c r="G13" i="1"/>
  <c r="E13" i="1"/>
  <c r="C13" i="1"/>
  <c r="E47" i="3" l="1"/>
  <c r="E28" i="1"/>
  <c r="C47" i="3"/>
  <c r="I47" i="3"/>
  <c r="G17" i="1"/>
  <c r="I17" i="1"/>
  <c r="I28" i="1"/>
  <c r="E17" i="1"/>
  <c r="G28" i="1"/>
  <c r="C17" i="1"/>
  <c r="C28" i="1"/>
  <c r="I50" i="1" l="1"/>
  <c r="G50" i="1"/>
  <c r="E50" i="1"/>
  <c r="C50" i="1"/>
</calcChain>
</file>

<file path=xl/sharedStrings.xml><?xml version="1.0" encoding="utf-8"?>
<sst xmlns="http://schemas.openxmlformats.org/spreadsheetml/2006/main" count="417" uniqueCount="90">
  <si>
    <t>FIKTIVES BEISPIEL - Verwendung der Tabellenwerte</t>
  </si>
  <si>
    <t>Produkt</t>
  </si>
  <si>
    <t>Einschraubwinkel</t>
  </si>
  <si>
    <t>90°</t>
  </si>
  <si>
    <t>45°</t>
  </si>
  <si>
    <t>Schrauben</t>
  </si>
  <si>
    <t>berechnete Anschlusslast</t>
  </si>
  <si>
    <t>kN</t>
  </si>
  <si>
    <t>Anzahl der geplanten Schrauben</t>
  </si>
  <si>
    <t>Stck</t>
  </si>
  <si>
    <t>Durchmesser der Schrauben</t>
  </si>
  <si>
    <t>mm</t>
  </si>
  <si>
    <t>Länge der Schrauben</t>
  </si>
  <si>
    <t>Preis Schrauben / Stck.</t>
  </si>
  <si>
    <t>€</t>
  </si>
  <si>
    <t>Kosten Schrauben</t>
  </si>
  <si>
    <t>Anzahl Winkelscheiben</t>
  </si>
  <si>
    <t>Preis Winkelscheibe 45° / Stck.</t>
  </si>
  <si>
    <t>Gesamtpreis Winkelscheibe</t>
  </si>
  <si>
    <t>Gesamtpreis Schrauben</t>
  </si>
  <si>
    <t>Stahlplatte</t>
  </si>
  <si>
    <t>Stahlplattenstärke</t>
  </si>
  <si>
    <t>Stahlplattenlänge</t>
  </si>
  <si>
    <t>Stahlplattenbreite</t>
  </si>
  <si>
    <t>Preis Stahlplatte/m2</t>
  </si>
  <si>
    <t>€ /m2</t>
  </si>
  <si>
    <t>Kosten der rohen Stahplatte</t>
  </si>
  <si>
    <t>Größe Bohrlöcher</t>
  </si>
  <si>
    <t>12x15</t>
  </si>
  <si>
    <t>Anzahl Bohrlöcher</t>
  </si>
  <si>
    <t>Stck.</t>
  </si>
  <si>
    <t>Preis Bohrloch / Stck.</t>
  </si>
  <si>
    <t>Kosten Böhrlöcher</t>
  </si>
  <si>
    <t>Gesamtpreis fertige Stahlplatte</t>
  </si>
  <si>
    <t>Bohrlöcher Holz</t>
  </si>
  <si>
    <t>Anzahl Bohrlöcher Holz</t>
  </si>
  <si>
    <t>Kosten je Bohrloch (manuell1 Min/40e/h=0,67€)</t>
  </si>
  <si>
    <t>Fertigungszeit CNC Je Bohrloch</t>
  </si>
  <si>
    <t>Min</t>
  </si>
  <si>
    <t>Stundensatz CNC (170€ Maschine +40€/Mannstunde)</t>
  </si>
  <si>
    <t>Kosten je Bohrloch (CNC)</t>
  </si>
  <si>
    <t>Gesamtkosten Bohrlöcher Holz</t>
  </si>
  <si>
    <t>Montage</t>
  </si>
  <si>
    <t>Montagezeit je Verbindungsmittel</t>
  </si>
  <si>
    <t>min</t>
  </si>
  <si>
    <t>Stundensatz Monteur / h</t>
  </si>
  <si>
    <t>Anzahl Verbindungsmittel</t>
  </si>
  <si>
    <t>Gesamtpreis Montage</t>
  </si>
  <si>
    <t>Lager Einkauf</t>
  </si>
  <si>
    <t>Anzahl Lagerplätze /Jahr</t>
  </si>
  <si>
    <t>Stk.</t>
  </si>
  <si>
    <t>Kosten je Lagerplatz/ Jahr</t>
  </si>
  <si>
    <t>Kosten des Lager/Jahr</t>
  </si>
  <si>
    <t>Umschlagshäufigkeit / Jahr</t>
  </si>
  <si>
    <t>Stk</t>
  </si>
  <si>
    <t>Lagerkosten je Anschluss</t>
  </si>
  <si>
    <t>Verwaltungskosten / Anschluss</t>
  </si>
  <si>
    <t>Gesamtkosten Lager und Einkauf</t>
  </si>
  <si>
    <t>Gesamtkosten Anschluss</t>
  </si>
  <si>
    <t>ACHTUNG: DIE PREISE und KOSTENANSÄTZE sind FIKTIV gewählt worden!!!!</t>
  </si>
  <si>
    <t xml:space="preserve">DIN 571                                   </t>
  </si>
  <si>
    <r>
      <t>€ /m</t>
    </r>
    <r>
      <rPr>
        <vertAlign val="superscript"/>
        <sz val="8"/>
        <rFont val="Calibri"/>
        <family val="2"/>
        <scheme val="minor"/>
      </rPr>
      <t>2</t>
    </r>
  </si>
  <si>
    <t xml:space="preserve">Bauvorhaben: </t>
  </si>
  <si>
    <t>Preis der Stahlplatte/m2</t>
  </si>
  <si>
    <t>Größe der Bohrlöcher</t>
  </si>
  <si>
    <t>Anzahl der Bohrlöcher</t>
  </si>
  <si>
    <t>Anzahl der Bohrlöcher im Holz</t>
  </si>
  <si>
    <t>Fertigungszeit CNC je Bohrloch</t>
  </si>
  <si>
    <t>Herstellkosten der Böhrlöcher in der Stahlplatte</t>
  </si>
  <si>
    <t>Herstellkosten je Bohrloch (CNC) im Holz</t>
  </si>
  <si>
    <t>Stundensatz des Monteur / h</t>
  </si>
  <si>
    <t>Stundensatz der CNC (170€ Maschine +40€/Mannstunde)</t>
  </si>
  <si>
    <t>Anzahl derbenötigten Lagerplätze /Jahr</t>
  </si>
  <si>
    <t>Gesamtpreis der Montage</t>
  </si>
  <si>
    <t>Gesamtkosten der Bohrlöcher im Holz</t>
  </si>
  <si>
    <t>Gesamtpreis der zu fertigenden Stahlplatte</t>
  </si>
  <si>
    <t>Gesamtpreis der Schrauben/Verbindungsmittel</t>
  </si>
  <si>
    <t>Anzahl der Winkelscheiben</t>
  </si>
  <si>
    <t>Gesamtpreis der Winkelscheibe</t>
  </si>
  <si>
    <t>Gesamzkosten Anschluss</t>
  </si>
  <si>
    <t xml:space="preserve">   Bearbeiter:</t>
  </si>
  <si>
    <t xml:space="preserve">     Hinweis: Lasttabellen zur Bestimmung der notwenidigen Schraubenanzahl finden Sie als Download unter www.wuerth.de/assy</t>
  </si>
  <si>
    <t xml:space="preserve">Datum: </t>
  </si>
  <si>
    <t>ASSY 4 COMBI                                                    ETA 11/0190</t>
  </si>
  <si>
    <t>ASSY plus VG 4 COMBI                                                  ETA 11/0190</t>
  </si>
  <si>
    <t>ASSYplus VG 4 CSMP + Winkelscheibe 45°                      ETA 11/0190</t>
  </si>
  <si>
    <t>Preis Schrauben / Stk.</t>
  </si>
  <si>
    <t>Preis der Winkelscheibe 45° / Stk..</t>
  </si>
  <si>
    <t>Preis je Bohrloch / Stk.</t>
  </si>
  <si>
    <t>Kosten je Bohrloch (manuell 1 Min/40e/h=0,67€)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</si>
</sst>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 applyProtection="1">
      <protection locked="0"/>
    </xf>
    <xf numFmtId="0" fontId="3" fillId="0" borderId="2" xfId="0" applyFont="1" applyBorder="1" applyProtection="1"/>
    <xf numFmtId="0" fontId="3" fillId="0" borderId="2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left"/>
    </xf>
    <xf numFmtId="0" fontId="3" fillId="5" borderId="10" xfId="0" applyFont="1" applyFill="1" applyBorder="1" applyProtection="1">
      <protection locked="0"/>
    </xf>
    <xf numFmtId="0" fontId="3" fillId="0" borderId="10" xfId="0" applyFont="1" applyBorder="1" applyProtection="1"/>
    <xf numFmtId="0" fontId="3" fillId="0" borderId="10" xfId="0" applyFont="1" applyBorder="1"/>
    <xf numFmtId="0" fontId="3" fillId="0" borderId="11" xfId="0" applyFont="1" applyBorder="1"/>
    <xf numFmtId="0" fontId="3" fillId="5" borderId="10" xfId="0" applyFont="1" applyFill="1" applyBorder="1" applyAlignment="1" applyProtection="1">
      <alignment horizontal="right"/>
      <protection locked="0"/>
    </xf>
    <xf numFmtId="2" fontId="3" fillId="5" borderId="10" xfId="0" applyNumberFormat="1" applyFont="1" applyFill="1" applyBorder="1" applyProtection="1">
      <protection locked="0"/>
    </xf>
    <xf numFmtId="2" fontId="3" fillId="6" borderId="10" xfId="0" applyNumberFormat="1" applyFont="1" applyFill="1" applyBorder="1"/>
    <xf numFmtId="0" fontId="3" fillId="6" borderId="10" xfId="0" applyFont="1" applyFill="1" applyBorder="1" applyProtection="1"/>
    <xf numFmtId="0" fontId="3" fillId="6" borderId="10" xfId="0" applyFont="1" applyFill="1" applyBorder="1"/>
    <xf numFmtId="0" fontId="3" fillId="6" borderId="11" xfId="0" applyFont="1" applyFill="1" applyBorder="1"/>
    <xf numFmtId="2" fontId="3" fillId="0" borderId="10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2" fontId="3" fillId="6" borderId="5" xfId="0" applyNumberFormat="1" applyFont="1" applyFill="1" applyBorder="1"/>
    <xf numFmtId="0" fontId="3" fillId="6" borderId="5" xfId="0" applyFont="1" applyFill="1" applyBorder="1" applyProtection="1"/>
    <xf numFmtId="0" fontId="3" fillId="6" borderId="5" xfId="0" applyFont="1" applyFill="1" applyBorder="1"/>
    <xf numFmtId="0" fontId="3" fillId="6" borderId="6" xfId="0" applyFont="1" applyFill="1" applyBorder="1"/>
    <xf numFmtId="0" fontId="2" fillId="7" borderId="13" xfId="0" applyFont="1" applyFill="1" applyBorder="1" applyAlignment="1">
      <alignment horizontal="left"/>
    </xf>
    <xf numFmtId="2" fontId="2" fillId="7" borderId="14" xfId="0" applyNumberFormat="1" applyFont="1" applyFill="1" applyBorder="1"/>
    <xf numFmtId="0" fontId="2" fillId="7" borderId="14" xfId="0" applyFont="1" applyFill="1" applyBorder="1" applyProtection="1"/>
    <xf numFmtId="0" fontId="2" fillId="7" borderId="14" xfId="0" applyFont="1" applyFill="1" applyBorder="1"/>
    <xf numFmtId="0" fontId="2" fillId="7" borderId="15" xfId="0" applyFont="1" applyFill="1" applyBorder="1"/>
    <xf numFmtId="0" fontId="2" fillId="5" borderId="0" xfId="0" applyFont="1" applyFill="1"/>
    <xf numFmtId="0" fontId="2" fillId="5" borderId="0" xfId="0" applyFont="1" applyFill="1" applyBorder="1" applyAlignment="1">
      <alignment horizontal="left"/>
    </xf>
    <xf numFmtId="2" fontId="2" fillId="5" borderId="0" xfId="0" applyNumberFormat="1" applyFont="1" applyFill="1" applyBorder="1"/>
    <xf numFmtId="0" fontId="2" fillId="5" borderId="0" xfId="0" applyFont="1" applyFill="1" applyBorder="1" applyProtection="1"/>
    <xf numFmtId="0" fontId="2" fillId="5" borderId="0" xfId="0" applyFont="1" applyFill="1" applyBorder="1"/>
    <xf numFmtId="0" fontId="3" fillId="0" borderId="1" xfId="0" applyFont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0" xfId="0" applyFont="1" applyFill="1" applyBorder="1" applyProtection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Protection="1"/>
    <xf numFmtId="0" fontId="3" fillId="0" borderId="16" xfId="0" applyFont="1" applyBorder="1" applyAlignment="1">
      <alignment horizontal="left"/>
    </xf>
    <xf numFmtId="2" fontId="3" fillId="0" borderId="17" xfId="0" applyNumberFormat="1" applyFont="1" applyBorder="1" applyProtection="1">
      <protection locked="0"/>
    </xf>
    <xf numFmtId="0" fontId="3" fillId="0" borderId="17" xfId="0" applyFont="1" applyBorder="1" applyProtection="1"/>
    <xf numFmtId="0" fontId="3" fillId="0" borderId="17" xfId="0" applyFont="1" applyBorder="1"/>
    <xf numFmtId="0" fontId="3" fillId="0" borderId="18" xfId="0" applyFont="1" applyBorder="1"/>
    <xf numFmtId="2" fontId="4" fillId="6" borderId="5" xfId="1" applyNumberFormat="1" applyFont="1" applyFill="1" applyBorder="1"/>
    <xf numFmtId="2" fontId="4" fillId="6" borderId="5" xfId="1" applyNumberFormat="1" applyFont="1" applyFill="1" applyBorder="1" applyProtection="1"/>
    <xf numFmtId="2" fontId="4" fillId="6" borderId="6" xfId="1" applyNumberFormat="1" applyFont="1" applyFill="1" applyBorder="1"/>
    <xf numFmtId="0" fontId="2" fillId="0" borderId="0" xfId="0" applyFont="1" applyAlignment="1">
      <alignment wrapText="1"/>
    </xf>
    <xf numFmtId="0" fontId="3" fillId="0" borderId="5" xfId="0" applyFont="1" applyBorder="1" applyProtection="1">
      <protection locked="0"/>
    </xf>
    <xf numFmtId="0" fontId="3" fillId="0" borderId="5" xfId="0" applyFont="1" applyBorder="1" applyProtection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9" xfId="0" applyFont="1" applyFill="1" applyBorder="1"/>
    <xf numFmtId="2" fontId="3" fillId="0" borderId="5" xfId="0" applyNumberFormat="1" applyFont="1" applyBorder="1" applyProtection="1">
      <protection locked="0"/>
    </xf>
    <xf numFmtId="0" fontId="2" fillId="7" borderId="13" xfId="0" applyFont="1" applyFill="1" applyBorder="1"/>
    <xf numFmtId="0" fontId="3" fillId="7" borderId="14" xfId="0" applyFont="1" applyFill="1" applyBorder="1" applyProtection="1"/>
    <xf numFmtId="0" fontId="3" fillId="7" borderId="14" xfId="0" applyFont="1" applyFill="1" applyBorder="1"/>
    <xf numFmtId="0" fontId="3" fillId="7" borderId="15" xfId="0" applyFont="1" applyFill="1" applyBorder="1"/>
    <xf numFmtId="0" fontId="5" fillId="8" borderId="19" xfId="0" applyFont="1" applyFill="1" applyBorder="1"/>
    <xf numFmtId="2" fontId="5" fillId="8" borderId="20" xfId="0" applyNumberFormat="1" applyFont="1" applyFill="1" applyBorder="1"/>
    <xf numFmtId="0" fontId="5" fillId="8" borderId="20" xfId="0" applyFont="1" applyFill="1" applyBorder="1" applyProtection="1"/>
    <xf numFmtId="0" fontId="5" fillId="8" borderId="20" xfId="0" applyFont="1" applyFill="1" applyBorder="1"/>
    <xf numFmtId="0" fontId="5" fillId="8" borderId="21" xfId="0" applyFont="1" applyFill="1" applyBorder="1"/>
    <xf numFmtId="0" fontId="0" fillId="0" borderId="0" xfId="0" applyFont="1"/>
    <xf numFmtId="0" fontId="7" fillId="0" borderId="0" xfId="0" applyFont="1"/>
    <xf numFmtId="0" fontId="5" fillId="0" borderId="0" xfId="0" applyFont="1"/>
    <xf numFmtId="0" fontId="2" fillId="8" borderId="19" xfId="0" applyFont="1" applyFill="1" applyBorder="1"/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3" borderId="0" xfId="0" applyFont="1" applyFill="1" applyBorder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wrapText="1" indent="1"/>
    </xf>
    <xf numFmtId="0" fontId="2" fillId="4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8" fillId="0" borderId="22" xfId="0" applyFont="1" applyBorder="1" applyAlignment="1" applyProtection="1">
      <protection locked="0"/>
    </xf>
    <xf numFmtId="0" fontId="8" fillId="0" borderId="0" xfId="0" applyFont="1" applyBorder="1" applyAlignment="1"/>
    <xf numFmtId="0" fontId="9" fillId="3" borderId="0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2" fontId="12" fillId="6" borderId="5" xfId="1" applyNumberFormat="1" applyFont="1" applyFill="1" applyBorder="1"/>
    <xf numFmtId="2" fontId="12" fillId="6" borderId="5" xfId="1" applyNumberFormat="1" applyFont="1" applyFill="1" applyBorder="1" applyProtection="1"/>
    <xf numFmtId="2" fontId="12" fillId="6" borderId="6" xfId="1" applyNumberFormat="1" applyFont="1" applyFill="1" applyBorder="1"/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45720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230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16</xdr:row>
      <xdr:rowOff>45720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16880" y="3230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49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16880" y="11894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45720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1894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19</xdr:row>
      <xdr:rowOff>45720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16880" y="11894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view="pageLayout" zoomScaleNormal="100" workbookViewId="0">
      <selection activeCell="E3" sqref="E3:J3"/>
    </sheetView>
  </sheetViews>
  <sheetFormatPr baseColWidth="10" defaultColWidth="10.90625" defaultRowHeight="14.5" x14ac:dyDescent="0.35"/>
  <cols>
    <col min="1" max="1" width="4.08984375" style="74" customWidth="1"/>
    <col min="2" max="2" width="34.08984375" style="74" customWidth="1"/>
    <col min="3" max="3" width="9.453125" style="74" customWidth="1"/>
    <col min="4" max="4" width="4.81640625" style="74" customWidth="1"/>
    <col min="5" max="5" width="8" style="74" customWidth="1"/>
    <col min="6" max="6" width="4.36328125" style="74" customWidth="1"/>
    <col min="7" max="7" width="8" style="74" customWidth="1"/>
    <col min="8" max="8" width="4.08984375" style="74" customWidth="1"/>
    <col min="9" max="9" width="8.453125" style="74" customWidth="1"/>
    <col min="10" max="10" width="4.7265625" style="74" customWidth="1"/>
    <col min="11" max="11" width="4.36328125" style="74" customWidth="1"/>
    <col min="12" max="12" width="10.90625" style="74"/>
  </cols>
  <sheetData>
    <row r="1" spans="1:11" ht="27" customHeight="1" x14ac:dyDescent="0.35">
      <c r="A1" s="81" t="s">
        <v>0</v>
      </c>
      <c r="B1" s="82"/>
      <c r="C1" s="82"/>
      <c r="D1" s="82"/>
      <c r="E1" s="82"/>
      <c r="F1" s="82"/>
      <c r="G1" s="82"/>
      <c r="H1" s="83"/>
      <c r="I1" s="83"/>
      <c r="J1" s="83"/>
      <c r="K1" s="83"/>
    </row>
    <row r="2" spans="1:11" ht="10.25" customHeight="1" thickBot="1" x14ac:dyDescent="0.4"/>
    <row r="3" spans="1:11" ht="37.25" customHeight="1" x14ac:dyDescent="0.35">
      <c r="A3" s="1"/>
      <c r="B3" s="2" t="s">
        <v>1</v>
      </c>
      <c r="C3" s="84" t="s">
        <v>60</v>
      </c>
      <c r="D3" s="85"/>
      <c r="E3" s="84" t="s">
        <v>83</v>
      </c>
      <c r="F3" s="85"/>
      <c r="G3" s="84" t="s">
        <v>84</v>
      </c>
      <c r="H3" s="84"/>
      <c r="I3" s="84" t="s">
        <v>85</v>
      </c>
      <c r="J3" s="86"/>
    </row>
    <row r="4" spans="1:11" ht="13.25" customHeight="1" thickBot="1" x14ac:dyDescent="0.4">
      <c r="A4" s="1"/>
      <c r="B4" s="3" t="s">
        <v>2</v>
      </c>
      <c r="C4" s="78" t="s">
        <v>3</v>
      </c>
      <c r="D4" s="79"/>
      <c r="E4" s="78" t="s">
        <v>3</v>
      </c>
      <c r="F4" s="79"/>
      <c r="G4" s="78" t="s">
        <v>3</v>
      </c>
      <c r="H4" s="79"/>
      <c r="I4" s="78" t="s">
        <v>4</v>
      </c>
      <c r="J4" s="80"/>
    </row>
    <row r="5" spans="1:11" ht="13.25" customHeight="1" x14ac:dyDescent="0.35">
      <c r="A5" s="87" t="s">
        <v>5</v>
      </c>
      <c r="B5" s="2" t="s">
        <v>6</v>
      </c>
      <c r="C5" s="4">
        <v>361</v>
      </c>
      <c r="D5" s="5" t="s">
        <v>7</v>
      </c>
      <c r="E5" s="4">
        <v>357</v>
      </c>
      <c r="F5" s="6" t="s">
        <v>7</v>
      </c>
      <c r="G5" s="4">
        <v>352</v>
      </c>
      <c r="H5" s="6" t="s">
        <v>7</v>
      </c>
      <c r="I5" s="4">
        <v>394</v>
      </c>
      <c r="J5" s="7" t="s">
        <v>7</v>
      </c>
    </row>
    <row r="6" spans="1:11" ht="13.25" customHeight="1" x14ac:dyDescent="0.35">
      <c r="A6" s="88"/>
      <c r="B6" s="8" t="s">
        <v>8</v>
      </c>
      <c r="C6" s="9">
        <v>84</v>
      </c>
      <c r="D6" s="10" t="s">
        <v>9</v>
      </c>
      <c r="E6" s="9">
        <v>54</v>
      </c>
      <c r="F6" s="11" t="s">
        <v>9</v>
      </c>
      <c r="G6" s="9">
        <v>40</v>
      </c>
      <c r="H6" s="11" t="s">
        <v>9</v>
      </c>
      <c r="I6" s="9">
        <v>16</v>
      </c>
      <c r="J6" s="12" t="s">
        <v>9</v>
      </c>
    </row>
    <row r="7" spans="1:11" ht="13.25" customHeight="1" x14ac:dyDescent="0.35">
      <c r="A7" s="88"/>
      <c r="B7" s="8" t="s">
        <v>10</v>
      </c>
      <c r="C7" s="13">
        <v>8</v>
      </c>
      <c r="D7" s="10" t="s">
        <v>11</v>
      </c>
      <c r="E7" s="13">
        <v>8</v>
      </c>
      <c r="F7" s="11" t="s">
        <v>11</v>
      </c>
      <c r="G7" s="13">
        <v>8</v>
      </c>
      <c r="H7" s="11" t="s">
        <v>11</v>
      </c>
      <c r="I7" s="13">
        <v>8</v>
      </c>
      <c r="J7" s="12" t="s">
        <v>11</v>
      </c>
    </row>
    <row r="8" spans="1:11" ht="13.25" customHeight="1" x14ac:dyDescent="0.35">
      <c r="A8" s="88"/>
      <c r="B8" s="8" t="s">
        <v>12</v>
      </c>
      <c r="C8" s="13">
        <v>180</v>
      </c>
      <c r="D8" s="10" t="s">
        <v>11</v>
      </c>
      <c r="E8" s="13">
        <v>180</v>
      </c>
      <c r="F8" s="11" t="s">
        <v>11</v>
      </c>
      <c r="G8" s="13">
        <v>180</v>
      </c>
      <c r="H8" s="11" t="s">
        <v>11</v>
      </c>
      <c r="I8" s="13">
        <v>300</v>
      </c>
      <c r="J8" s="12" t="s">
        <v>11</v>
      </c>
    </row>
    <row r="9" spans="1:11" ht="13.25" customHeight="1" x14ac:dyDescent="0.35">
      <c r="A9" s="88"/>
      <c r="B9" s="8" t="s">
        <v>13</v>
      </c>
      <c r="C9" s="14">
        <v>1</v>
      </c>
      <c r="D9" s="10" t="s">
        <v>14</v>
      </c>
      <c r="E9" s="14">
        <v>1.2</v>
      </c>
      <c r="F9" s="11" t="s">
        <v>14</v>
      </c>
      <c r="G9" s="14">
        <v>1.2</v>
      </c>
      <c r="H9" s="11" t="s">
        <v>14</v>
      </c>
      <c r="I9" s="14">
        <v>1.2</v>
      </c>
      <c r="J9" s="12" t="s">
        <v>14</v>
      </c>
    </row>
    <row r="10" spans="1:11" ht="13.25" customHeight="1" x14ac:dyDescent="0.35">
      <c r="A10" s="88"/>
      <c r="B10" s="8" t="s">
        <v>15</v>
      </c>
      <c r="C10" s="15">
        <f>C9*C6</f>
        <v>84</v>
      </c>
      <c r="D10" s="16" t="s">
        <v>14</v>
      </c>
      <c r="E10" s="15">
        <f>E9*E6</f>
        <v>64.8</v>
      </c>
      <c r="F10" s="17" t="s">
        <v>14</v>
      </c>
      <c r="G10" s="15">
        <f>G9*G6</f>
        <v>48</v>
      </c>
      <c r="H10" s="17" t="s">
        <v>14</v>
      </c>
      <c r="I10" s="15">
        <f>I9*I6</f>
        <v>19.2</v>
      </c>
      <c r="J10" s="18" t="s">
        <v>14</v>
      </c>
    </row>
    <row r="11" spans="1:11" ht="13.25" customHeight="1" x14ac:dyDescent="0.35">
      <c r="A11" s="88"/>
      <c r="B11" s="8" t="s">
        <v>16</v>
      </c>
      <c r="C11" s="9">
        <v>0</v>
      </c>
      <c r="D11" s="10" t="s">
        <v>9</v>
      </c>
      <c r="E11" s="9">
        <v>0</v>
      </c>
      <c r="F11" s="11" t="s">
        <v>9</v>
      </c>
      <c r="G11" s="9">
        <v>0</v>
      </c>
      <c r="H11" s="11" t="s">
        <v>9</v>
      </c>
      <c r="I11" s="9">
        <f>I6</f>
        <v>16</v>
      </c>
      <c r="J11" s="12" t="s">
        <v>9</v>
      </c>
    </row>
    <row r="12" spans="1:11" ht="13.25" customHeight="1" x14ac:dyDescent="0.35">
      <c r="A12" s="88"/>
      <c r="B12" s="8" t="s">
        <v>17</v>
      </c>
      <c r="C12" s="19">
        <v>0</v>
      </c>
      <c r="D12" s="10" t="s">
        <v>14</v>
      </c>
      <c r="E12" s="19">
        <v>0</v>
      </c>
      <c r="F12" s="11" t="s">
        <v>14</v>
      </c>
      <c r="G12" s="19">
        <v>0</v>
      </c>
      <c r="H12" s="11" t="s">
        <v>14</v>
      </c>
      <c r="I12" s="20">
        <v>2</v>
      </c>
      <c r="J12" s="12" t="s">
        <v>14</v>
      </c>
    </row>
    <row r="13" spans="1:11" ht="13.25" customHeight="1" thickBot="1" x14ac:dyDescent="0.4">
      <c r="A13" s="89"/>
      <c r="B13" s="21" t="s">
        <v>18</v>
      </c>
      <c r="C13" s="22">
        <f xml:space="preserve"> C12*C11</f>
        <v>0</v>
      </c>
      <c r="D13" s="23" t="s">
        <v>14</v>
      </c>
      <c r="E13" s="22">
        <f xml:space="preserve"> E12*E11</f>
        <v>0</v>
      </c>
      <c r="F13" s="24" t="s">
        <v>14</v>
      </c>
      <c r="G13" s="22">
        <f xml:space="preserve"> G12*G11</f>
        <v>0</v>
      </c>
      <c r="H13" s="24" t="s">
        <v>14</v>
      </c>
      <c r="I13" s="24">
        <f xml:space="preserve"> I12*I11</f>
        <v>32</v>
      </c>
      <c r="J13" s="25" t="s">
        <v>14</v>
      </c>
    </row>
    <row r="14" spans="1:11" ht="13.25" customHeight="1" thickBot="1" x14ac:dyDescent="0.4">
      <c r="A14" s="1"/>
      <c r="B14" s="26" t="s">
        <v>19</v>
      </c>
      <c r="C14" s="27">
        <f>C13+C10</f>
        <v>84</v>
      </c>
      <c r="D14" s="28" t="s">
        <v>14</v>
      </c>
      <c r="E14" s="27">
        <f>E13+E10</f>
        <v>64.8</v>
      </c>
      <c r="F14" s="29" t="s">
        <v>14</v>
      </c>
      <c r="G14" s="27">
        <f>G13+G10</f>
        <v>48</v>
      </c>
      <c r="H14" s="29" t="s">
        <v>14</v>
      </c>
      <c r="I14" s="27">
        <f>I13+I10</f>
        <v>51.2</v>
      </c>
      <c r="J14" s="30" t="s">
        <v>14</v>
      </c>
    </row>
    <row r="15" spans="1:11" ht="13.25" customHeight="1" thickBot="1" x14ac:dyDescent="0.4">
      <c r="A15" s="31"/>
      <c r="B15" s="32"/>
      <c r="C15" s="33"/>
      <c r="D15" s="34"/>
      <c r="E15" s="33"/>
      <c r="F15" s="35"/>
      <c r="G15" s="33"/>
      <c r="H15" s="35"/>
      <c r="I15" s="33"/>
      <c r="J15" s="35"/>
    </row>
    <row r="16" spans="1:11" ht="13.25" customHeight="1" x14ac:dyDescent="0.35">
      <c r="A16" s="87" t="s">
        <v>20</v>
      </c>
      <c r="B16" s="36" t="s">
        <v>21</v>
      </c>
      <c r="C16" s="4">
        <v>8</v>
      </c>
      <c r="D16" s="5" t="s">
        <v>11</v>
      </c>
      <c r="E16" s="4">
        <v>8</v>
      </c>
      <c r="F16" s="6" t="s">
        <v>11</v>
      </c>
      <c r="G16" s="4">
        <v>8</v>
      </c>
      <c r="H16" s="6" t="s">
        <v>11</v>
      </c>
      <c r="I16" s="4">
        <v>8</v>
      </c>
      <c r="J16" s="7" t="s">
        <v>11</v>
      </c>
    </row>
    <row r="17" spans="1:10" ht="13.25" customHeight="1" x14ac:dyDescent="0.35">
      <c r="A17" s="88"/>
      <c r="B17" s="37" t="s">
        <v>22</v>
      </c>
      <c r="C17" s="38">
        <v>850</v>
      </c>
      <c r="D17" s="39" t="s">
        <v>11</v>
      </c>
      <c r="E17" s="38">
        <v>1040</v>
      </c>
      <c r="F17" s="40" t="s">
        <v>11</v>
      </c>
      <c r="G17" s="38">
        <v>360</v>
      </c>
      <c r="H17" s="40" t="s">
        <v>11</v>
      </c>
      <c r="I17" s="38">
        <v>110</v>
      </c>
      <c r="J17" s="41" t="s">
        <v>11</v>
      </c>
    </row>
    <row r="18" spans="1:10" ht="13.25" customHeight="1" x14ac:dyDescent="0.35">
      <c r="A18" s="88"/>
      <c r="B18" s="37" t="s">
        <v>23</v>
      </c>
      <c r="C18" s="38">
        <v>300</v>
      </c>
      <c r="D18" s="39" t="s">
        <v>11</v>
      </c>
      <c r="E18" s="38">
        <v>300</v>
      </c>
      <c r="F18" s="40" t="s">
        <v>11</v>
      </c>
      <c r="G18" s="38">
        <v>300</v>
      </c>
      <c r="H18" s="40" t="s">
        <v>11</v>
      </c>
      <c r="I18" s="38">
        <v>300</v>
      </c>
      <c r="J18" s="41" t="s">
        <v>11</v>
      </c>
    </row>
    <row r="19" spans="1:10" ht="13.25" customHeight="1" x14ac:dyDescent="0.35">
      <c r="A19" s="88"/>
      <c r="B19" s="37" t="s">
        <v>24</v>
      </c>
      <c r="C19" s="19">
        <v>187</v>
      </c>
      <c r="D19" s="39" t="s">
        <v>25</v>
      </c>
      <c r="E19" s="19">
        <v>187</v>
      </c>
      <c r="F19" s="40" t="s">
        <v>25</v>
      </c>
      <c r="G19" s="19">
        <v>187</v>
      </c>
      <c r="H19" s="40" t="s">
        <v>25</v>
      </c>
      <c r="I19" s="19">
        <v>187</v>
      </c>
      <c r="J19" s="41" t="s">
        <v>25</v>
      </c>
    </row>
    <row r="20" spans="1:10" ht="13.25" customHeight="1" x14ac:dyDescent="0.35">
      <c r="A20" s="88"/>
      <c r="B20" s="37" t="s">
        <v>26</v>
      </c>
      <c r="C20" s="15">
        <f>C17/1000*C18/1000*C19</f>
        <v>47.685000000000002</v>
      </c>
      <c r="D20" s="16" t="s">
        <v>14</v>
      </c>
      <c r="E20" s="15">
        <f>E17/1000*E18/1000*E19</f>
        <v>58.344000000000001</v>
      </c>
      <c r="F20" s="17" t="s">
        <v>14</v>
      </c>
      <c r="G20" s="15">
        <f>G17/1000*G18/1000*G19</f>
        <v>20.196000000000002</v>
      </c>
      <c r="H20" s="17" t="s">
        <v>14</v>
      </c>
      <c r="I20" s="15">
        <f>I17/1000*I18/1000*I19</f>
        <v>6.1710000000000003</v>
      </c>
      <c r="J20" s="18" t="s">
        <v>14</v>
      </c>
    </row>
    <row r="21" spans="1:10" ht="13.25" customHeight="1" x14ac:dyDescent="0.35">
      <c r="A21" s="88"/>
      <c r="B21" s="37" t="s">
        <v>27</v>
      </c>
      <c r="C21" s="38">
        <v>9</v>
      </c>
      <c r="D21" s="42" t="s">
        <v>11</v>
      </c>
      <c r="E21" s="38">
        <v>9</v>
      </c>
      <c r="F21" s="43" t="s">
        <v>11</v>
      </c>
      <c r="G21" s="38">
        <v>9</v>
      </c>
      <c r="H21" s="43" t="s">
        <v>11</v>
      </c>
      <c r="I21" s="38" t="s">
        <v>28</v>
      </c>
      <c r="J21" s="44" t="s">
        <v>11</v>
      </c>
    </row>
    <row r="22" spans="1:10" ht="13.25" customHeight="1" x14ac:dyDescent="0.35">
      <c r="A22" s="88"/>
      <c r="B22" s="37" t="s">
        <v>29</v>
      </c>
      <c r="C22" s="20">
        <f>C6</f>
        <v>84</v>
      </c>
      <c r="D22" s="39" t="s">
        <v>30</v>
      </c>
      <c r="E22" s="20">
        <f>E6</f>
        <v>54</v>
      </c>
      <c r="F22" s="40" t="s">
        <v>30</v>
      </c>
      <c r="G22" s="20">
        <f>G6</f>
        <v>40</v>
      </c>
      <c r="H22" s="40" t="s">
        <v>30</v>
      </c>
      <c r="I22" s="20">
        <f>I6</f>
        <v>16</v>
      </c>
      <c r="J22" s="41" t="s">
        <v>30</v>
      </c>
    </row>
    <row r="23" spans="1:10" ht="13.25" customHeight="1" x14ac:dyDescent="0.35">
      <c r="A23" s="88"/>
      <c r="B23" s="37" t="s">
        <v>31</v>
      </c>
      <c r="C23" s="19">
        <v>0.5</v>
      </c>
      <c r="D23" s="39" t="s">
        <v>14</v>
      </c>
      <c r="E23" s="19">
        <v>0.5</v>
      </c>
      <c r="F23" s="40" t="s">
        <v>14</v>
      </c>
      <c r="G23" s="19">
        <v>0.5</v>
      </c>
      <c r="H23" s="40" t="s">
        <v>14</v>
      </c>
      <c r="I23" s="19">
        <v>2.5</v>
      </c>
      <c r="J23" s="41" t="s">
        <v>14</v>
      </c>
    </row>
    <row r="24" spans="1:10" ht="13.25" customHeight="1" thickBot="1" x14ac:dyDescent="0.4">
      <c r="A24" s="89"/>
      <c r="B24" s="45" t="s">
        <v>32</v>
      </c>
      <c r="C24" s="22">
        <f>C23*C22</f>
        <v>42</v>
      </c>
      <c r="D24" s="23" t="s">
        <v>14</v>
      </c>
      <c r="E24" s="22">
        <f>E23*E22</f>
        <v>27</v>
      </c>
      <c r="F24" s="24" t="s">
        <v>14</v>
      </c>
      <c r="G24" s="22">
        <f>G23*G22</f>
        <v>20</v>
      </c>
      <c r="H24" s="24" t="s">
        <v>14</v>
      </c>
      <c r="I24" s="22">
        <f>I23*I22</f>
        <v>40</v>
      </c>
      <c r="J24" s="25" t="s">
        <v>14</v>
      </c>
    </row>
    <row r="25" spans="1:10" ht="13.25" customHeight="1" thickBot="1" x14ac:dyDescent="0.4">
      <c r="A25" s="1"/>
      <c r="B25" s="26" t="s">
        <v>33</v>
      </c>
      <c r="C25" s="27">
        <f>C24+C20</f>
        <v>89.685000000000002</v>
      </c>
      <c r="D25" s="28" t="s">
        <v>14</v>
      </c>
      <c r="E25" s="27">
        <f>E24+E20</f>
        <v>85.343999999999994</v>
      </c>
      <c r="F25" s="29" t="s">
        <v>14</v>
      </c>
      <c r="G25" s="27">
        <f>G24+G20</f>
        <v>40.195999999999998</v>
      </c>
      <c r="H25" s="29" t="s">
        <v>14</v>
      </c>
      <c r="I25" s="27">
        <f>I24+I20</f>
        <v>46.170999999999999</v>
      </c>
      <c r="J25" s="30" t="s">
        <v>14</v>
      </c>
    </row>
    <row r="26" spans="1:10" ht="13.25" customHeight="1" thickBot="1" x14ac:dyDescent="0.4">
      <c r="A26" s="1"/>
      <c r="B26" s="46"/>
      <c r="C26" s="47"/>
      <c r="D26" s="48"/>
      <c r="E26" s="47"/>
      <c r="F26" s="47"/>
      <c r="G26" s="47"/>
      <c r="H26" s="47"/>
      <c r="I26" s="47"/>
      <c r="J26" s="47"/>
    </row>
    <row r="27" spans="1:10" ht="13.25" customHeight="1" x14ac:dyDescent="0.35">
      <c r="A27" s="90" t="s">
        <v>34</v>
      </c>
      <c r="B27" s="36" t="s">
        <v>35</v>
      </c>
      <c r="C27" s="4">
        <f>C6</f>
        <v>84</v>
      </c>
      <c r="D27" s="5" t="s">
        <v>30</v>
      </c>
      <c r="E27" s="4">
        <v>0</v>
      </c>
      <c r="F27" s="6" t="s">
        <v>30</v>
      </c>
      <c r="G27" s="4">
        <v>0</v>
      </c>
      <c r="H27" s="6" t="s">
        <v>30</v>
      </c>
      <c r="I27" s="4">
        <v>0</v>
      </c>
      <c r="J27" s="7" t="s">
        <v>30</v>
      </c>
    </row>
    <row r="28" spans="1:10" ht="13.25" customHeight="1" x14ac:dyDescent="0.35">
      <c r="A28" s="91"/>
      <c r="B28" s="8" t="s">
        <v>36</v>
      </c>
      <c r="C28" s="19">
        <v>0</v>
      </c>
      <c r="D28" s="10" t="s">
        <v>14</v>
      </c>
      <c r="E28" s="19">
        <v>0</v>
      </c>
      <c r="F28" s="11" t="s">
        <v>14</v>
      </c>
      <c r="G28" s="19">
        <v>0</v>
      </c>
      <c r="H28" s="11" t="s">
        <v>14</v>
      </c>
      <c r="I28" s="19">
        <v>0</v>
      </c>
      <c r="J28" s="12" t="s">
        <v>14</v>
      </c>
    </row>
    <row r="29" spans="1:10" ht="13.25" customHeight="1" x14ac:dyDescent="0.35">
      <c r="A29" s="91"/>
      <c r="B29" s="49" t="s">
        <v>37</v>
      </c>
      <c r="C29" s="50">
        <v>0.5</v>
      </c>
      <c r="D29" s="51" t="s">
        <v>38</v>
      </c>
      <c r="E29" s="50">
        <v>0</v>
      </c>
      <c r="F29" s="52" t="s">
        <v>38</v>
      </c>
      <c r="G29" s="50">
        <v>0</v>
      </c>
      <c r="H29" s="52" t="s">
        <v>38</v>
      </c>
      <c r="I29" s="50">
        <v>0</v>
      </c>
      <c r="J29" s="53" t="s">
        <v>38</v>
      </c>
    </row>
    <row r="30" spans="1:10" ht="13.25" customHeight="1" x14ac:dyDescent="0.35">
      <c r="A30" s="91"/>
      <c r="B30" s="49" t="s">
        <v>39</v>
      </c>
      <c r="C30" s="50">
        <v>210</v>
      </c>
      <c r="D30" s="51" t="s">
        <v>14</v>
      </c>
      <c r="E30" s="50">
        <v>0</v>
      </c>
      <c r="F30" s="52" t="s">
        <v>14</v>
      </c>
      <c r="G30" s="50">
        <v>0</v>
      </c>
      <c r="H30" s="52" t="s">
        <v>14</v>
      </c>
      <c r="I30" s="50">
        <v>0</v>
      </c>
      <c r="J30" s="53" t="s">
        <v>14</v>
      </c>
    </row>
    <row r="31" spans="1:10" ht="13.25" customHeight="1" thickBot="1" x14ac:dyDescent="0.4">
      <c r="A31" s="92"/>
      <c r="B31" s="21" t="s">
        <v>40</v>
      </c>
      <c r="C31" s="54">
        <f>(C30/60)*C29*C27</f>
        <v>147</v>
      </c>
      <c r="D31" s="55" t="s">
        <v>14</v>
      </c>
      <c r="E31" s="54">
        <f>(E30/60)*E29*E27</f>
        <v>0</v>
      </c>
      <c r="F31" s="54" t="s">
        <v>14</v>
      </c>
      <c r="G31" s="54">
        <f>(G30/60)*G29*G27</f>
        <v>0</v>
      </c>
      <c r="H31" s="54" t="s">
        <v>14</v>
      </c>
      <c r="I31" s="54">
        <f>(I30/60)*I29*I27</f>
        <v>0</v>
      </c>
      <c r="J31" s="56" t="s">
        <v>14</v>
      </c>
    </row>
    <row r="32" spans="1:10" ht="13.25" customHeight="1" thickBot="1" x14ac:dyDescent="0.4">
      <c r="A32" s="57"/>
      <c r="B32" s="26" t="s">
        <v>41</v>
      </c>
      <c r="C32" s="27">
        <f>(C28*C27)++C31</f>
        <v>147</v>
      </c>
      <c r="D32" s="28" t="s">
        <v>14</v>
      </c>
      <c r="E32" s="27">
        <f>(E28*E27)++E31</f>
        <v>0</v>
      </c>
      <c r="F32" s="29" t="s">
        <v>14</v>
      </c>
      <c r="G32" s="27">
        <f>(G28*G27)++G31</f>
        <v>0</v>
      </c>
      <c r="H32" s="29" t="s">
        <v>14</v>
      </c>
      <c r="I32" s="27">
        <f>(I28*I27)++I31</f>
        <v>0</v>
      </c>
      <c r="J32" s="30" t="s">
        <v>14</v>
      </c>
    </row>
    <row r="33" spans="1:10" ht="13.25" customHeight="1" thickBot="1" x14ac:dyDescent="0.4">
      <c r="A33" s="57"/>
      <c r="B33" s="46"/>
      <c r="C33" s="47"/>
      <c r="D33" s="48"/>
      <c r="E33" s="47"/>
      <c r="F33" s="47"/>
      <c r="G33" s="47"/>
      <c r="H33" s="47"/>
      <c r="I33" s="47"/>
      <c r="J33" s="47"/>
    </row>
    <row r="34" spans="1:10" ht="13.25" customHeight="1" x14ac:dyDescent="0.35">
      <c r="A34" s="90" t="s">
        <v>42</v>
      </c>
      <c r="B34" s="36" t="s">
        <v>43</v>
      </c>
      <c r="C34" s="4">
        <v>1</v>
      </c>
      <c r="D34" s="5" t="s">
        <v>44</v>
      </c>
      <c r="E34" s="4">
        <v>1</v>
      </c>
      <c r="F34" s="6" t="s">
        <v>44</v>
      </c>
      <c r="G34" s="4">
        <v>1</v>
      </c>
      <c r="H34" s="6" t="s">
        <v>44</v>
      </c>
      <c r="I34" s="4">
        <v>1</v>
      </c>
      <c r="J34" s="7" t="s">
        <v>44</v>
      </c>
    </row>
    <row r="35" spans="1:10" ht="13.25" customHeight="1" x14ac:dyDescent="0.35">
      <c r="A35" s="91"/>
      <c r="B35" s="8" t="s">
        <v>45</v>
      </c>
      <c r="C35" s="19">
        <v>40</v>
      </c>
      <c r="D35" s="10" t="s">
        <v>14</v>
      </c>
      <c r="E35" s="19">
        <v>36</v>
      </c>
      <c r="F35" s="11" t="s">
        <v>14</v>
      </c>
      <c r="G35" s="19">
        <v>40</v>
      </c>
      <c r="H35" s="11" t="s">
        <v>14</v>
      </c>
      <c r="I35" s="19">
        <v>40</v>
      </c>
      <c r="J35" s="12" t="s">
        <v>14</v>
      </c>
    </row>
    <row r="36" spans="1:10" ht="13.25" customHeight="1" thickBot="1" x14ac:dyDescent="0.4">
      <c r="A36" s="92"/>
      <c r="B36" s="21" t="s">
        <v>46</v>
      </c>
      <c r="C36" s="58">
        <f>C6</f>
        <v>84</v>
      </c>
      <c r="D36" s="59" t="s">
        <v>30</v>
      </c>
      <c r="E36" s="58">
        <f>E6</f>
        <v>54</v>
      </c>
      <c r="F36" s="60" t="s">
        <v>30</v>
      </c>
      <c r="G36" s="58">
        <f>G6</f>
        <v>40</v>
      </c>
      <c r="H36" s="60" t="s">
        <v>30</v>
      </c>
      <c r="I36" s="58">
        <f>I6</f>
        <v>16</v>
      </c>
      <c r="J36" s="61" t="s">
        <v>30</v>
      </c>
    </row>
    <row r="37" spans="1:10" ht="13.25" customHeight="1" thickBot="1" x14ac:dyDescent="0.4">
      <c r="A37" s="1"/>
      <c r="B37" s="26" t="s">
        <v>47</v>
      </c>
      <c r="C37" s="27">
        <f xml:space="preserve"> (C35/60)*C34*C36</f>
        <v>56</v>
      </c>
      <c r="D37" s="28" t="s">
        <v>14</v>
      </c>
      <c r="E37" s="27">
        <f xml:space="preserve"> (E35/60)*E34*E36</f>
        <v>32.4</v>
      </c>
      <c r="F37" s="29" t="s">
        <v>14</v>
      </c>
      <c r="G37" s="27">
        <f xml:space="preserve"> (G35/60)*G34*G36</f>
        <v>26.666666666666664</v>
      </c>
      <c r="H37" s="29" t="s">
        <v>14</v>
      </c>
      <c r="I37" s="27">
        <f xml:space="preserve"> (I35/60)*I34*I36</f>
        <v>10.666666666666666</v>
      </c>
      <c r="J37" s="30" t="s">
        <v>14</v>
      </c>
    </row>
    <row r="38" spans="1:10" ht="13.25" customHeight="1" thickBot="1" x14ac:dyDescent="0.4">
      <c r="A38" s="1"/>
      <c r="B38" s="47"/>
      <c r="C38" s="47"/>
      <c r="D38" s="48"/>
      <c r="E38" s="47"/>
      <c r="F38" s="47"/>
      <c r="G38" s="47"/>
      <c r="H38" s="47"/>
      <c r="I38" s="47"/>
      <c r="J38" s="47"/>
    </row>
    <row r="39" spans="1:10" ht="13.25" customHeight="1" x14ac:dyDescent="0.35">
      <c r="A39" s="87" t="s">
        <v>48</v>
      </c>
      <c r="B39" s="2" t="s">
        <v>49</v>
      </c>
      <c r="C39" s="4">
        <v>1</v>
      </c>
      <c r="D39" s="5" t="s">
        <v>50</v>
      </c>
      <c r="E39" s="4">
        <v>1</v>
      </c>
      <c r="F39" s="6" t="s">
        <v>50</v>
      </c>
      <c r="G39" s="4">
        <v>1</v>
      </c>
      <c r="H39" s="6" t="s">
        <v>50</v>
      </c>
      <c r="I39" s="4">
        <v>2</v>
      </c>
      <c r="J39" s="7" t="s">
        <v>50</v>
      </c>
    </row>
    <row r="40" spans="1:10" ht="13.25" customHeight="1" x14ac:dyDescent="0.35">
      <c r="A40" s="88"/>
      <c r="B40" s="62" t="s">
        <v>51</v>
      </c>
      <c r="C40" s="19">
        <v>20</v>
      </c>
      <c r="D40" s="10" t="s">
        <v>14</v>
      </c>
      <c r="E40" s="19">
        <v>20</v>
      </c>
      <c r="F40" s="11" t="s">
        <v>14</v>
      </c>
      <c r="G40" s="19">
        <v>20</v>
      </c>
      <c r="H40" s="11" t="s">
        <v>14</v>
      </c>
      <c r="I40" s="19">
        <v>20</v>
      </c>
      <c r="J40" s="12" t="s">
        <v>14</v>
      </c>
    </row>
    <row r="41" spans="1:10" ht="13.25" customHeight="1" x14ac:dyDescent="0.35">
      <c r="A41" s="88"/>
      <c r="B41" s="62" t="s">
        <v>52</v>
      </c>
      <c r="C41" s="19">
        <f>C40*C39</f>
        <v>20</v>
      </c>
      <c r="D41" s="10" t="s">
        <v>14</v>
      </c>
      <c r="E41" s="19">
        <f>E40*E39</f>
        <v>20</v>
      </c>
      <c r="F41" s="11" t="s">
        <v>14</v>
      </c>
      <c r="G41" s="19">
        <f>G40*G39</f>
        <v>20</v>
      </c>
      <c r="H41" s="11" t="s">
        <v>14</v>
      </c>
      <c r="I41" s="19">
        <f>I40*I39</f>
        <v>40</v>
      </c>
      <c r="J41" s="12" t="s">
        <v>14</v>
      </c>
    </row>
    <row r="42" spans="1:10" ht="13.25" customHeight="1" x14ac:dyDescent="0.35">
      <c r="A42" s="88"/>
      <c r="B42" s="63" t="s">
        <v>53</v>
      </c>
      <c r="C42" s="20">
        <v>10</v>
      </c>
      <c r="D42" s="10" t="s">
        <v>54</v>
      </c>
      <c r="E42" s="20">
        <v>10</v>
      </c>
      <c r="F42" s="11" t="s">
        <v>54</v>
      </c>
      <c r="G42" s="20">
        <v>10</v>
      </c>
      <c r="H42" s="11" t="s">
        <v>54</v>
      </c>
      <c r="I42" s="20">
        <v>10</v>
      </c>
      <c r="J42" s="12" t="s">
        <v>54</v>
      </c>
    </row>
    <row r="43" spans="1:10" ht="13.25" customHeight="1" x14ac:dyDescent="0.35">
      <c r="A43" s="88"/>
      <c r="B43" s="63" t="s">
        <v>55</v>
      </c>
      <c r="C43" s="15">
        <f>C41/C42</f>
        <v>2</v>
      </c>
      <c r="D43" s="16" t="s">
        <v>14</v>
      </c>
      <c r="E43" s="15">
        <f>E41/E42</f>
        <v>2</v>
      </c>
      <c r="F43" s="17" t="s">
        <v>14</v>
      </c>
      <c r="G43" s="15">
        <f>G41/G42</f>
        <v>2</v>
      </c>
      <c r="H43" s="17" t="s">
        <v>14</v>
      </c>
      <c r="I43" s="15">
        <f>I41/I42</f>
        <v>4</v>
      </c>
      <c r="J43" s="18" t="s">
        <v>14</v>
      </c>
    </row>
    <row r="44" spans="1:10" ht="13.25" customHeight="1" thickBot="1" x14ac:dyDescent="0.4">
      <c r="A44" s="89"/>
      <c r="B44" s="3" t="s">
        <v>56</v>
      </c>
      <c r="C44" s="64">
        <v>5</v>
      </c>
      <c r="D44" s="59" t="s">
        <v>14</v>
      </c>
      <c r="E44" s="64">
        <v>5</v>
      </c>
      <c r="F44" s="60" t="s">
        <v>14</v>
      </c>
      <c r="G44" s="64">
        <v>5</v>
      </c>
      <c r="H44" s="60" t="s">
        <v>14</v>
      </c>
      <c r="I44" s="64">
        <v>5</v>
      </c>
      <c r="J44" s="61" t="s">
        <v>14</v>
      </c>
    </row>
    <row r="45" spans="1:10" ht="13.25" customHeight="1" thickBot="1" x14ac:dyDescent="0.4">
      <c r="A45" s="1"/>
      <c r="B45" s="65" t="s">
        <v>57</v>
      </c>
      <c r="C45" s="27">
        <f>C44+C43</f>
        <v>7</v>
      </c>
      <c r="D45" s="66" t="s">
        <v>14</v>
      </c>
      <c r="E45" s="27">
        <f>E44+E43</f>
        <v>7</v>
      </c>
      <c r="F45" s="67" t="s">
        <v>14</v>
      </c>
      <c r="G45" s="27">
        <f>G44+G43</f>
        <v>7</v>
      </c>
      <c r="H45" s="67" t="s">
        <v>14</v>
      </c>
      <c r="I45" s="27">
        <f>I44+I43</f>
        <v>9</v>
      </c>
      <c r="J45" s="68" t="s">
        <v>14</v>
      </c>
    </row>
    <row r="46" spans="1:10" ht="5.4" customHeight="1" thickBot="1" x14ac:dyDescent="0.4">
      <c r="A46" s="1"/>
      <c r="B46" s="47"/>
      <c r="C46" s="47"/>
      <c r="D46" s="48"/>
      <c r="E46" s="47"/>
      <c r="F46" s="47"/>
      <c r="G46" s="47"/>
      <c r="H46" s="47"/>
      <c r="I46" s="47"/>
      <c r="J46" s="47"/>
    </row>
    <row r="47" spans="1:10" ht="13.25" customHeight="1" thickBot="1" x14ac:dyDescent="0.4">
      <c r="A47" s="1"/>
      <c r="B47" s="69" t="s">
        <v>58</v>
      </c>
      <c r="C47" s="70">
        <f>C45+C32+C37+C25+C14</f>
        <v>383.685</v>
      </c>
      <c r="D47" s="71" t="s">
        <v>14</v>
      </c>
      <c r="E47" s="70">
        <f>E45+E32+E37+E25+E14</f>
        <v>189.54399999999998</v>
      </c>
      <c r="F47" s="72" t="s">
        <v>14</v>
      </c>
      <c r="G47" s="70">
        <f>G45+G32+G37+G25+G14</f>
        <v>121.86266666666666</v>
      </c>
      <c r="H47" s="72" t="s">
        <v>14</v>
      </c>
      <c r="I47" s="70">
        <f>I45+I32+I37+I25+I14</f>
        <v>117.03766666666667</v>
      </c>
      <c r="J47" s="73" t="s">
        <v>14</v>
      </c>
    </row>
    <row r="48" spans="1:10" ht="7.75" customHeight="1" x14ac:dyDescent="0.35">
      <c r="A48" s="1"/>
      <c r="B48" s="47"/>
      <c r="C48" s="47"/>
      <c r="D48" s="47"/>
      <c r="E48" s="47"/>
      <c r="F48" s="47"/>
      <c r="G48" s="47"/>
      <c r="H48" s="47"/>
      <c r="I48" s="47"/>
      <c r="J48" s="47"/>
    </row>
    <row r="49" spans="1:5" ht="10.75" customHeight="1" x14ac:dyDescent="0.35">
      <c r="A49" s="75" t="s">
        <v>59</v>
      </c>
      <c r="B49" s="75"/>
      <c r="C49" s="75"/>
      <c r="D49" s="75"/>
      <c r="E49" s="75"/>
    </row>
  </sheetData>
  <sheetProtection algorithmName="SHA-512" hashValue="opeDUGk66Mp0D3nh8A4hes/PGB7/MmYYJB5+QZVb5kDCS9fPgGKNWZzIFtaK9drnIEFrSkzmrv7dNAzGgB2H8Q==" saltValue="dNa3otVy2BQ0P6Q1hs3Irg==" spinCount="100000" sheet="1" objects="1" scenarios="1" selectLockedCells="1" selectUnlockedCells="1"/>
  <mergeCells count="14">
    <mergeCell ref="A5:A13"/>
    <mergeCell ref="A16:A24"/>
    <mergeCell ref="A27:A31"/>
    <mergeCell ref="A34:A36"/>
    <mergeCell ref="A39:A44"/>
    <mergeCell ref="C4:D4"/>
    <mergeCell ref="E4:F4"/>
    <mergeCell ref="G4:H4"/>
    <mergeCell ref="I4:J4"/>
    <mergeCell ref="A1:K1"/>
    <mergeCell ref="C3:D3"/>
    <mergeCell ref="E3:F3"/>
    <mergeCell ref="G3:H3"/>
    <mergeCell ref="I3:J3"/>
  </mergeCells>
  <pageMargins left="0.43307086614173229" right="0.39370078740157483" top="1.2598425196850394" bottom="0.78740157480314965" header="0.39370078740157483" footer="0.31496062992125984"/>
  <pageSetup paperSize="10" orientation="portrait" r:id="rId1"/>
  <headerFooter>
    <oddHeader>&amp;R&amp;G</oddHeader>
    <oddFooter xml:space="preserve">&amp;L&amp;"Wuerth Book,Standard"&amp;8HINWEIS: Es handelt sich hier um Planungshilfen. Die Werte sind durch autorisierte Personen im Projektfall zu bemessen. 
&amp;D  &amp;R&amp;"Wuerth Book,Standard"&amp;8 &amp;P von &amp;N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showGridLines="0" tabSelected="1" view="pageLayout" topLeftCell="A4" zoomScaleNormal="100" workbookViewId="0">
      <selection activeCell="I2" sqref="I2"/>
    </sheetView>
  </sheetViews>
  <sheetFormatPr baseColWidth="10" defaultColWidth="10.90625" defaultRowHeight="14.5" x14ac:dyDescent="0.35"/>
  <cols>
    <col min="1" max="1" width="4.08984375" style="74" customWidth="1"/>
    <col min="2" max="2" width="34.08984375" style="74" customWidth="1"/>
    <col min="3" max="3" width="9.453125" style="74" customWidth="1"/>
    <col min="4" max="4" width="4.81640625" style="74" customWidth="1"/>
    <col min="5" max="5" width="8" style="74" customWidth="1"/>
    <col min="6" max="6" width="4.36328125" style="74" customWidth="1"/>
    <col min="7" max="7" width="8" style="74" customWidth="1"/>
    <col min="8" max="8" width="4.08984375" style="74" customWidth="1"/>
    <col min="9" max="9" width="7.1796875" style="74" customWidth="1"/>
    <col min="10" max="10" width="6.81640625" style="74" customWidth="1"/>
    <col min="11" max="11" width="6.7265625" style="74" customWidth="1"/>
  </cols>
  <sheetData>
    <row r="1" spans="1:11" s="74" customFormat="1" ht="27" customHeight="1" x14ac:dyDescent="0.35">
      <c r="A1" s="95" t="s">
        <v>62</v>
      </c>
      <c r="B1" s="96"/>
      <c r="C1" s="96"/>
      <c r="D1" s="96"/>
      <c r="E1" s="96"/>
      <c r="F1" s="96"/>
      <c r="G1" s="97" t="s">
        <v>82</v>
      </c>
      <c r="H1" s="98"/>
      <c r="I1" s="98"/>
      <c r="J1" s="98"/>
      <c r="K1" s="98"/>
    </row>
    <row r="2" spans="1:11" ht="9.5" customHeight="1" x14ac:dyDescent="0.35"/>
    <row r="3" spans="1:11" ht="12" customHeight="1" x14ac:dyDescent="0.35">
      <c r="A3" s="94" t="s">
        <v>80</v>
      </c>
      <c r="B3" s="94"/>
      <c r="C3" s="93"/>
      <c r="D3" s="93"/>
      <c r="E3" s="93"/>
      <c r="F3" s="93"/>
      <c r="G3" s="93"/>
      <c r="H3" s="93"/>
      <c r="I3" s="93"/>
      <c r="J3" s="93"/>
    </row>
    <row r="4" spans="1:11" ht="13.5" customHeight="1" x14ac:dyDescent="0.35">
      <c r="A4" s="76" t="s">
        <v>81</v>
      </c>
    </row>
    <row r="5" spans="1:11" ht="5.4" customHeight="1" thickBot="1" x14ac:dyDescent="0.4"/>
    <row r="6" spans="1:11" ht="31" customHeight="1" x14ac:dyDescent="0.35">
      <c r="A6" s="1"/>
      <c r="B6" s="2" t="s">
        <v>1</v>
      </c>
      <c r="C6" s="84" t="s">
        <v>60</v>
      </c>
      <c r="D6" s="85"/>
      <c r="E6" s="84" t="s">
        <v>83</v>
      </c>
      <c r="F6" s="85"/>
      <c r="G6" s="84" t="s">
        <v>84</v>
      </c>
      <c r="H6" s="84"/>
      <c r="I6" s="84" t="s">
        <v>85</v>
      </c>
      <c r="J6" s="86"/>
    </row>
    <row r="7" spans="1:11" ht="13.25" customHeight="1" thickBot="1" x14ac:dyDescent="0.4">
      <c r="A7" s="1"/>
      <c r="B7" s="3" t="s">
        <v>2</v>
      </c>
      <c r="C7" s="78" t="s">
        <v>3</v>
      </c>
      <c r="D7" s="79"/>
      <c r="E7" s="78" t="s">
        <v>3</v>
      </c>
      <c r="F7" s="79"/>
      <c r="G7" s="78" t="s">
        <v>3</v>
      </c>
      <c r="H7" s="79"/>
      <c r="I7" s="78" t="s">
        <v>4</v>
      </c>
      <c r="J7" s="80"/>
    </row>
    <row r="8" spans="1:11" ht="13.25" customHeight="1" x14ac:dyDescent="0.35">
      <c r="A8" s="87" t="s">
        <v>5</v>
      </c>
      <c r="B8" s="2" t="s">
        <v>6</v>
      </c>
      <c r="C8" s="4"/>
      <c r="D8" s="5" t="s">
        <v>7</v>
      </c>
      <c r="E8" s="4"/>
      <c r="F8" s="6" t="s">
        <v>7</v>
      </c>
      <c r="G8" s="4"/>
      <c r="H8" s="6" t="s">
        <v>7</v>
      </c>
      <c r="I8" s="4"/>
      <c r="J8" s="7" t="s">
        <v>7</v>
      </c>
    </row>
    <row r="9" spans="1:11" ht="13.25" customHeight="1" x14ac:dyDescent="0.35">
      <c r="A9" s="88"/>
      <c r="B9" s="8" t="s">
        <v>8</v>
      </c>
      <c r="C9" s="9"/>
      <c r="D9" s="10" t="s">
        <v>9</v>
      </c>
      <c r="E9" s="9"/>
      <c r="F9" s="11" t="s">
        <v>9</v>
      </c>
      <c r="G9" s="9"/>
      <c r="H9" s="11" t="s">
        <v>9</v>
      </c>
      <c r="I9" s="9"/>
      <c r="J9" s="12" t="s">
        <v>9</v>
      </c>
    </row>
    <row r="10" spans="1:11" ht="13.25" customHeight="1" x14ac:dyDescent="0.35">
      <c r="A10" s="88"/>
      <c r="B10" s="8" t="s">
        <v>10</v>
      </c>
      <c r="C10" s="13"/>
      <c r="D10" s="10" t="s">
        <v>11</v>
      </c>
      <c r="E10" s="13"/>
      <c r="F10" s="11" t="s">
        <v>11</v>
      </c>
      <c r="G10" s="13"/>
      <c r="H10" s="11" t="s">
        <v>11</v>
      </c>
      <c r="I10" s="13"/>
      <c r="J10" s="12" t="s">
        <v>11</v>
      </c>
    </row>
    <row r="11" spans="1:11" ht="13.25" customHeight="1" x14ac:dyDescent="0.35">
      <c r="A11" s="88"/>
      <c r="B11" s="8" t="s">
        <v>12</v>
      </c>
      <c r="C11" s="13"/>
      <c r="D11" s="10" t="s">
        <v>11</v>
      </c>
      <c r="E11" s="13"/>
      <c r="F11" s="11" t="s">
        <v>11</v>
      </c>
      <c r="G11" s="13"/>
      <c r="H11" s="11" t="s">
        <v>11</v>
      </c>
      <c r="I11" s="13"/>
      <c r="J11" s="12" t="s">
        <v>11</v>
      </c>
    </row>
    <row r="12" spans="1:11" ht="13.25" customHeight="1" x14ac:dyDescent="0.35">
      <c r="A12" s="88"/>
      <c r="B12" s="8" t="s">
        <v>86</v>
      </c>
      <c r="C12" s="14"/>
      <c r="D12" s="10" t="s">
        <v>14</v>
      </c>
      <c r="E12" s="14"/>
      <c r="F12" s="11" t="s">
        <v>14</v>
      </c>
      <c r="G12" s="14"/>
      <c r="H12" s="11" t="s">
        <v>14</v>
      </c>
      <c r="I12" s="14"/>
      <c r="J12" s="12" t="s">
        <v>14</v>
      </c>
    </row>
    <row r="13" spans="1:11" ht="13.25" customHeight="1" x14ac:dyDescent="0.35">
      <c r="A13" s="88"/>
      <c r="B13" s="8" t="s">
        <v>15</v>
      </c>
      <c r="C13" s="15">
        <f>C12*C9</f>
        <v>0</v>
      </c>
      <c r="D13" s="16" t="s">
        <v>14</v>
      </c>
      <c r="E13" s="15">
        <f>E12*E9</f>
        <v>0</v>
      </c>
      <c r="F13" s="17" t="s">
        <v>14</v>
      </c>
      <c r="G13" s="15">
        <f>G12*G9</f>
        <v>0</v>
      </c>
      <c r="H13" s="17" t="s">
        <v>14</v>
      </c>
      <c r="I13" s="15">
        <f>I12*I9</f>
        <v>0</v>
      </c>
      <c r="J13" s="18" t="s">
        <v>14</v>
      </c>
    </row>
    <row r="14" spans="1:11" ht="13.25" customHeight="1" x14ac:dyDescent="0.35">
      <c r="A14" s="88"/>
      <c r="B14" s="8" t="s">
        <v>77</v>
      </c>
      <c r="C14" s="9">
        <v>0</v>
      </c>
      <c r="D14" s="10" t="s">
        <v>9</v>
      </c>
      <c r="E14" s="9">
        <v>0</v>
      </c>
      <c r="F14" s="11" t="s">
        <v>9</v>
      </c>
      <c r="G14" s="9">
        <v>0</v>
      </c>
      <c r="H14" s="11" t="s">
        <v>9</v>
      </c>
      <c r="I14" s="9">
        <v>0</v>
      </c>
      <c r="J14" s="12" t="s">
        <v>9</v>
      </c>
    </row>
    <row r="15" spans="1:11" ht="13.25" customHeight="1" x14ac:dyDescent="0.35">
      <c r="A15" s="88"/>
      <c r="B15" s="8" t="s">
        <v>87</v>
      </c>
      <c r="C15" s="19">
        <v>0</v>
      </c>
      <c r="D15" s="10" t="s">
        <v>14</v>
      </c>
      <c r="E15" s="19">
        <v>0</v>
      </c>
      <c r="F15" s="11" t="s">
        <v>14</v>
      </c>
      <c r="G15" s="19">
        <v>0</v>
      </c>
      <c r="H15" s="11" t="s">
        <v>14</v>
      </c>
      <c r="I15" s="19">
        <v>0</v>
      </c>
      <c r="J15" s="12" t="s">
        <v>14</v>
      </c>
    </row>
    <row r="16" spans="1:11" ht="13.25" customHeight="1" thickBot="1" x14ac:dyDescent="0.4">
      <c r="A16" s="89"/>
      <c r="B16" s="21" t="s">
        <v>78</v>
      </c>
      <c r="C16" s="22">
        <f xml:space="preserve"> C15*C14</f>
        <v>0</v>
      </c>
      <c r="D16" s="23" t="s">
        <v>14</v>
      </c>
      <c r="E16" s="22">
        <f xml:space="preserve"> E15*E14</f>
        <v>0</v>
      </c>
      <c r="F16" s="24" t="s">
        <v>14</v>
      </c>
      <c r="G16" s="22">
        <f xml:space="preserve"> G15*G14</f>
        <v>0</v>
      </c>
      <c r="H16" s="24" t="s">
        <v>14</v>
      </c>
      <c r="I16" s="22">
        <f xml:space="preserve"> I15*I14</f>
        <v>0</v>
      </c>
      <c r="J16" s="25" t="s">
        <v>14</v>
      </c>
    </row>
    <row r="17" spans="1:10" ht="13.25" customHeight="1" thickBot="1" x14ac:dyDescent="0.4">
      <c r="A17" s="1"/>
      <c r="B17" s="26" t="s">
        <v>76</v>
      </c>
      <c r="C17" s="27">
        <f>C16+C13</f>
        <v>0</v>
      </c>
      <c r="D17" s="28" t="s">
        <v>14</v>
      </c>
      <c r="E17" s="27">
        <f>E16+E13</f>
        <v>0</v>
      </c>
      <c r="F17" s="29" t="s">
        <v>14</v>
      </c>
      <c r="G17" s="27">
        <f>G16+G13</f>
        <v>0</v>
      </c>
      <c r="H17" s="29" t="s">
        <v>14</v>
      </c>
      <c r="I17" s="27">
        <f>I16+I13</f>
        <v>0</v>
      </c>
      <c r="J17" s="30" t="s">
        <v>14</v>
      </c>
    </row>
    <row r="18" spans="1:10" ht="3.5" customHeight="1" thickBot="1" x14ac:dyDescent="0.4">
      <c r="A18" s="31"/>
      <c r="B18" s="32"/>
      <c r="C18" s="33"/>
      <c r="D18" s="34"/>
      <c r="E18" s="33"/>
      <c r="F18" s="35"/>
      <c r="G18" s="33"/>
      <c r="H18" s="35"/>
      <c r="I18" s="33"/>
      <c r="J18" s="35"/>
    </row>
    <row r="19" spans="1:10" ht="13.25" customHeight="1" x14ac:dyDescent="0.35">
      <c r="A19" s="87" t="s">
        <v>20</v>
      </c>
      <c r="B19" s="36" t="s">
        <v>21</v>
      </c>
      <c r="C19" s="4"/>
      <c r="D19" s="5" t="s">
        <v>11</v>
      </c>
      <c r="E19" s="4"/>
      <c r="F19" s="6" t="s">
        <v>11</v>
      </c>
      <c r="G19" s="4"/>
      <c r="H19" s="6" t="s">
        <v>11</v>
      </c>
      <c r="I19" s="4"/>
      <c r="J19" s="7" t="s">
        <v>11</v>
      </c>
    </row>
    <row r="20" spans="1:10" ht="13.25" customHeight="1" x14ac:dyDescent="0.35">
      <c r="A20" s="88"/>
      <c r="B20" s="37" t="s">
        <v>22</v>
      </c>
      <c r="C20" s="38"/>
      <c r="D20" s="39" t="s">
        <v>11</v>
      </c>
      <c r="E20" s="38"/>
      <c r="F20" s="40" t="s">
        <v>11</v>
      </c>
      <c r="G20" s="38"/>
      <c r="H20" s="40" t="s">
        <v>11</v>
      </c>
      <c r="I20" s="38"/>
      <c r="J20" s="41" t="s">
        <v>11</v>
      </c>
    </row>
    <row r="21" spans="1:10" ht="13.25" customHeight="1" x14ac:dyDescent="0.35">
      <c r="A21" s="88"/>
      <c r="B21" s="37" t="s">
        <v>23</v>
      </c>
      <c r="C21" s="38"/>
      <c r="D21" s="39" t="s">
        <v>11</v>
      </c>
      <c r="E21" s="38"/>
      <c r="F21" s="40" t="s">
        <v>11</v>
      </c>
      <c r="G21" s="38"/>
      <c r="H21" s="40" t="s">
        <v>11</v>
      </c>
      <c r="I21" s="38"/>
      <c r="J21" s="41" t="s">
        <v>11</v>
      </c>
    </row>
    <row r="22" spans="1:10" ht="13.25" customHeight="1" x14ac:dyDescent="0.35">
      <c r="A22" s="88"/>
      <c r="B22" s="37" t="s">
        <v>63</v>
      </c>
      <c r="C22" s="19"/>
      <c r="D22" s="39" t="s">
        <v>61</v>
      </c>
      <c r="E22" s="19"/>
      <c r="F22" s="40" t="s">
        <v>61</v>
      </c>
      <c r="G22" s="19"/>
      <c r="H22" s="40" t="s">
        <v>61</v>
      </c>
      <c r="I22" s="19"/>
      <c r="J22" s="41" t="s">
        <v>61</v>
      </c>
    </row>
    <row r="23" spans="1:10" ht="13.25" customHeight="1" x14ac:dyDescent="0.35">
      <c r="A23" s="88"/>
      <c r="B23" s="37" t="s">
        <v>26</v>
      </c>
      <c r="C23" s="15">
        <f>C20/1000*C21/1000*C22</f>
        <v>0</v>
      </c>
      <c r="D23" s="16" t="s">
        <v>14</v>
      </c>
      <c r="E23" s="15">
        <f>E20/1000*E21/1000*E22</f>
        <v>0</v>
      </c>
      <c r="F23" s="17" t="s">
        <v>14</v>
      </c>
      <c r="G23" s="15">
        <f>G20/1000*G21/1000*G22</f>
        <v>0</v>
      </c>
      <c r="H23" s="17" t="s">
        <v>14</v>
      </c>
      <c r="I23" s="15">
        <f>I20/1000*I21/1000*I22</f>
        <v>0</v>
      </c>
      <c r="J23" s="18" t="s">
        <v>14</v>
      </c>
    </row>
    <row r="24" spans="1:10" ht="13.25" customHeight="1" x14ac:dyDescent="0.35">
      <c r="A24" s="88"/>
      <c r="B24" s="37" t="s">
        <v>64</v>
      </c>
      <c r="C24" s="38"/>
      <c r="D24" s="42" t="s">
        <v>11</v>
      </c>
      <c r="E24" s="38"/>
      <c r="F24" s="43" t="s">
        <v>11</v>
      </c>
      <c r="G24" s="38"/>
      <c r="H24" s="43" t="s">
        <v>11</v>
      </c>
      <c r="I24" s="38"/>
      <c r="J24" s="44" t="s">
        <v>11</v>
      </c>
    </row>
    <row r="25" spans="1:10" ht="13.25" customHeight="1" x14ac:dyDescent="0.35">
      <c r="A25" s="88"/>
      <c r="B25" s="37" t="s">
        <v>65</v>
      </c>
      <c r="C25" s="20"/>
      <c r="D25" s="39" t="s">
        <v>30</v>
      </c>
      <c r="E25" s="20"/>
      <c r="F25" s="40" t="s">
        <v>30</v>
      </c>
      <c r="G25" s="20"/>
      <c r="H25" s="40" t="s">
        <v>30</v>
      </c>
      <c r="I25" s="20"/>
      <c r="J25" s="41" t="s">
        <v>30</v>
      </c>
    </row>
    <row r="26" spans="1:10" ht="13.25" customHeight="1" x14ac:dyDescent="0.35">
      <c r="A26" s="88"/>
      <c r="B26" s="37" t="s">
        <v>88</v>
      </c>
      <c r="C26" s="19"/>
      <c r="D26" s="39" t="s">
        <v>14</v>
      </c>
      <c r="E26" s="19"/>
      <c r="F26" s="40" t="s">
        <v>14</v>
      </c>
      <c r="G26" s="19"/>
      <c r="H26" s="40" t="s">
        <v>14</v>
      </c>
      <c r="I26" s="19"/>
      <c r="J26" s="41" t="s">
        <v>14</v>
      </c>
    </row>
    <row r="27" spans="1:10" ht="13.25" customHeight="1" thickBot="1" x14ac:dyDescent="0.4">
      <c r="A27" s="89"/>
      <c r="B27" s="45" t="s">
        <v>68</v>
      </c>
      <c r="C27" s="22">
        <f>C26*C25</f>
        <v>0</v>
      </c>
      <c r="D27" s="23" t="s">
        <v>14</v>
      </c>
      <c r="E27" s="22">
        <f>E26*E25</f>
        <v>0</v>
      </c>
      <c r="F27" s="24" t="s">
        <v>14</v>
      </c>
      <c r="G27" s="22">
        <f>G26*G25</f>
        <v>0</v>
      </c>
      <c r="H27" s="24" t="s">
        <v>14</v>
      </c>
      <c r="I27" s="22">
        <f>I26*I25</f>
        <v>0</v>
      </c>
      <c r="J27" s="25" t="s">
        <v>14</v>
      </c>
    </row>
    <row r="28" spans="1:10" ht="13.25" customHeight="1" thickBot="1" x14ac:dyDescent="0.4">
      <c r="A28" s="1"/>
      <c r="B28" s="26" t="s">
        <v>75</v>
      </c>
      <c r="C28" s="27">
        <f>C27+C23</f>
        <v>0</v>
      </c>
      <c r="D28" s="28" t="s">
        <v>14</v>
      </c>
      <c r="E28" s="27">
        <f>E27+E23</f>
        <v>0</v>
      </c>
      <c r="F28" s="29" t="s">
        <v>14</v>
      </c>
      <c r="G28" s="27">
        <f>G27+G23</f>
        <v>0</v>
      </c>
      <c r="H28" s="29" t="s">
        <v>14</v>
      </c>
      <c r="I28" s="27">
        <f>I27+I23</f>
        <v>0</v>
      </c>
      <c r="J28" s="30" t="s">
        <v>14</v>
      </c>
    </row>
    <row r="29" spans="1:10" ht="5.4" customHeight="1" thickBot="1" x14ac:dyDescent="0.4">
      <c r="A29" s="1"/>
      <c r="B29" s="46"/>
      <c r="C29" s="47"/>
      <c r="D29" s="48"/>
      <c r="E29" s="47"/>
      <c r="F29" s="47"/>
      <c r="G29" s="47"/>
      <c r="H29" s="47"/>
      <c r="I29" s="47"/>
      <c r="J29" s="47"/>
    </row>
    <row r="30" spans="1:10" ht="13.25" customHeight="1" x14ac:dyDescent="0.35">
      <c r="A30" s="90" t="s">
        <v>34</v>
      </c>
      <c r="B30" s="36" t="s">
        <v>66</v>
      </c>
      <c r="C30" s="4"/>
      <c r="D30" s="5" t="s">
        <v>30</v>
      </c>
      <c r="E30" s="4"/>
      <c r="F30" s="6" t="s">
        <v>30</v>
      </c>
      <c r="G30" s="4"/>
      <c r="H30" s="6" t="s">
        <v>30</v>
      </c>
      <c r="I30" s="4"/>
      <c r="J30" s="7" t="s">
        <v>30</v>
      </c>
    </row>
    <row r="31" spans="1:10" ht="13.25" customHeight="1" x14ac:dyDescent="0.35">
      <c r="A31" s="91"/>
      <c r="B31" s="8" t="s">
        <v>89</v>
      </c>
      <c r="C31" s="19"/>
      <c r="D31" s="10" t="s">
        <v>14</v>
      </c>
      <c r="E31" s="19"/>
      <c r="F31" s="11" t="s">
        <v>14</v>
      </c>
      <c r="G31" s="19"/>
      <c r="H31" s="11" t="s">
        <v>14</v>
      </c>
      <c r="I31" s="19"/>
      <c r="J31" s="12" t="s">
        <v>14</v>
      </c>
    </row>
    <row r="32" spans="1:10" ht="13.25" customHeight="1" x14ac:dyDescent="0.35">
      <c r="A32" s="91"/>
      <c r="B32" s="49" t="s">
        <v>67</v>
      </c>
      <c r="C32" s="50"/>
      <c r="D32" s="51" t="s">
        <v>38</v>
      </c>
      <c r="E32" s="50"/>
      <c r="F32" s="52" t="s">
        <v>38</v>
      </c>
      <c r="G32" s="50"/>
      <c r="H32" s="52" t="s">
        <v>38</v>
      </c>
      <c r="I32" s="50"/>
      <c r="J32" s="53" t="s">
        <v>38</v>
      </c>
    </row>
    <row r="33" spans="1:10" ht="13.25" customHeight="1" x14ac:dyDescent="0.35">
      <c r="A33" s="91"/>
      <c r="B33" s="49" t="s">
        <v>71</v>
      </c>
      <c r="C33" s="50"/>
      <c r="D33" s="51" t="s">
        <v>14</v>
      </c>
      <c r="E33" s="50"/>
      <c r="F33" s="52" t="s">
        <v>14</v>
      </c>
      <c r="G33" s="50"/>
      <c r="H33" s="52" t="s">
        <v>14</v>
      </c>
      <c r="I33" s="50"/>
      <c r="J33" s="53" t="s">
        <v>14</v>
      </c>
    </row>
    <row r="34" spans="1:10" ht="13.25" customHeight="1" thickBot="1" x14ac:dyDescent="0.4">
      <c r="A34" s="92"/>
      <c r="B34" s="21" t="s">
        <v>69</v>
      </c>
      <c r="C34" s="99">
        <f>(C33/60)*C32*C30</f>
        <v>0</v>
      </c>
      <c r="D34" s="100" t="s">
        <v>14</v>
      </c>
      <c r="E34" s="99">
        <f>(E33/60)*E32*E30</f>
        <v>0</v>
      </c>
      <c r="F34" s="99" t="s">
        <v>14</v>
      </c>
      <c r="G34" s="99">
        <f>(G33/60)*G32*G30</f>
        <v>0</v>
      </c>
      <c r="H34" s="99" t="s">
        <v>14</v>
      </c>
      <c r="I34" s="99">
        <f>(I33/60)*I32*I30</f>
        <v>0</v>
      </c>
      <c r="J34" s="101" t="s">
        <v>14</v>
      </c>
    </row>
    <row r="35" spans="1:10" ht="13.25" customHeight="1" thickBot="1" x14ac:dyDescent="0.4">
      <c r="A35" s="57"/>
      <c r="B35" s="26" t="s">
        <v>74</v>
      </c>
      <c r="C35" s="27">
        <f>(C31*C30)++C34</f>
        <v>0</v>
      </c>
      <c r="D35" s="28" t="s">
        <v>14</v>
      </c>
      <c r="E35" s="27">
        <f>(E31*E30)++E34</f>
        <v>0</v>
      </c>
      <c r="F35" s="29" t="s">
        <v>14</v>
      </c>
      <c r="G35" s="27">
        <f>(G31*G30)++G34</f>
        <v>0</v>
      </c>
      <c r="H35" s="29" t="s">
        <v>14</v>
      </c>
      <c r="I35" s="27">
        <f>(I31*I30)++I34</f>
        <v>0</v>
      </c>
      <c r="J35" s="30" t="s">
        <v>14</v>
      </c>
    </row>
    <row r="36" spans="1:10" ht="4.25" customHeight="1" thickBot="1" x14ac:dyDescent="0.4">
      <c r="A36" s="57"/>
      <c r="B36" s="46"/>
      <c r="C36" s="47"/>
      <c r="D36" s="48"/>
      <c r="E36" s="47"/>
      <c r="F36" s="47"/>
      <c r="G36" s="47"/>
      <c r="H36" s="47"/>
      <c r="I36" s="47"/>
      <c r="J36" s="47"/>
    </row>
    <row r="37" spans="1:10" ht="13.25" customHeight="1" x14ac:dyDescent="0.35">
      <c r="A37" s="90" t="s">
        <v>42</v>
      </c>
      <c r="B37" s="36" t="s">
        <v>43</v>
      </c>
      <c r="C37" s="4"/>
      <c r="D37" s="5" t="s">
        <v>44</v>
      </c>
      <c r="E37" s="4"/>
      <c r="F37" s="6" t="s">
        <v>44</v>
      </c>
      <c r="G37" s="4"/>
      <c r="H37" s="6" t="s">
        <v>44</v>
      </c>
      <c r="I37" s="4"/>
      <c r="J37" s="7" t="s">
        <v>44</v>
      </c>
    </row>
    <row r="38" spans="1:10" ht="13.25" customHeight="1" x14ac:dyDescent="0.35">
      <c r="A38" s="91"/>
      <c r="B38" s="8" t="s">
        <v>70</v>
      </c>
      <c r="C38" s="19"/>
      <c r="D38" s="10" t="s">
        <v>14</v>
      </c>
      <c r="E38" s="19"/>
      <c r="F38" s="11" t="s">
        <v>14</v>
      </c>
      <c r="G38" s="19"/>
      <c r="H38" s="11" t="s">
        <v>14</v>
      </c>
      <c r="I38" s="19"/>
      <c r="J38" s="12" t="s">
        <v>14</v>
      </c>
    </row>
    <row r="39" spans="1:10" ht="13.25" customHeight="1" thickBot="1" x14ac:dyDescent="0.4">
      <c r="A39" s="92"/>
      <c r="B39" s="21" t="s">
        <v>46</v>
      </c>
      <c r="C39" s="58"/>
      <c r="D39" s="59" t="s">
        <v>30</v>
      </c>
      <c r="E39" s="58"/>
      <c r="F39" s="60" t="s">
        <v>30</v>
      </c>
      <c r="G39" s="58"/>
      <c r="H39" s="60" t="s">
        <v>30</v>
      </c>
      <c r="I39" s="58"/>
      <c r="J39" s="61" t="s">
        <v>30</v>
      </c>
    </row>
    <row r="40" spans="1:10" ht="13.25" customHeight="1" thickBot="1" x14ac:dyDescent="0.4">
      <c r="A40" s="1"/>
      <c r="B40" s="26" t="s">
        <v>73</v>
      </c>
      <c r="C40" s="27">
        <f xml:space="preserve"> (C38/60)*C37*C39</f>
        <v>0</v>
      </c>
      <c r="D40" s="28" t="s">
        <v>14</v>
      </c>
      <c r="E40" s="27">
        <f xml:space="preserve"> (E38/60)*E37*E39</f>
        <v>0</v>
      </c>
      <c r="F40" s="29" t="s">
        <v>14</v>
      </c>
      <c r="G40" s="27">
        <f xml:space="preserve"> (G38/60)*G37*G39</f>
        <v>0</v>
      </c>
      <c r="H40" s="29" t="s">
        <v>14</v>
      </c>
      <c r="I40" s="27">
        <f xml:space="preserve"> (I38/60)*I37*I39</f>
        <v>0</v>
      </c>
      <c r="J40" s="30" t="s">
        <v>14</v>
      </c>
    </row>
    <row r="41" spans="1:10" ht="5.4" customHeight="1" thickBot="1" x14ac:dyDescent="0.4">
      <c r="A41" s="1"/>
      <c r="B41" s="47"/>
      <c r="C41" s="47"/>
      <c r="D41" s="48"/>
      <c r="E41" s="47"/>
      <c r="F41" s="47"/>
      <c r="G41" s="47"/>
      <c r="H41" s="47"/>
      <c r="I41" s="47"/>
      <c r="J41" s="47"/>
    </row>
    <row r="42" spans="1:10" ht="13.25" customHeight="1" x14ac:dyDescent="0.35">
      <c r="A42" s="87" t="s">
        <v>48</v>
      </c>
      <c r="B42" s="2" t="s">
        <v>72</v>
      </c>
      <c r="C42" s="4"/>
      <c r="D42" s="5" t="s">
        <v>50</v>
      </c>
      <c r="E42" s="4"/>
      <c r="F42" s="6" t="s">
        <v>50</v>
      </c>
      <c r="G42" s="4"/>
      <c r="H42" s="6" t="s">
        <v>50</v>
      </c>
      <c r="I42" s="4"/>
      <c r="J42" s="7" t="s">
        <v>50</v>
      </c>
    </row>
    <row r="43" spans="1:10" ht="13.25" customHeight="1" x14ac:dyDescent="0.35">
      <c r="A43" s="88"/>
      <c r="B43" s="62" t="s">
        <v>51</v>
      </c>
      <c r="C43" s="19"/>
      <c r="D43" s="10" t="s">
        <v>14</v>
      </c>
      <c r="E43" s="19"/>
      <c r="F43" s="11" t="s">
        <v>14</v>
      </c>
      <c r="G43" s="19"/>
      <c r="H43" s="11" t="s">
        <v>14</v>
      </c>
      <c r="I43" s="19"/>
      <c r="J43" s="12" t="s">
        <v>14</v>
      </c>
    </row>
    <row r="44" spans="1:10" ht="13.25" customHeight="1" x14ac:dyDescent="0.35">
      <c r="A44" s="88"/>
      <c r="B44" s="62" t="s">
        <v>52</v>
      </c>
      <c r="C44" s="19"/>
      <c r="D44" s="10" t="s">
        <v>14</v>
      </c>
      <c r="E44" s="19"/>
      <c r="F44" s="11" t="s">
        <v>14</v>
      </c>
      <c r="G44" s="19"/>
      <c r="H44" s="11" t="s">
        <v>14</v>
      </c>
      <c r="I44" s="19"/>
      <c r="J44" s="12" t="s">
        <v>14</v>
      </c>
    </row>
    <row r="45" spans="1:10" ht="13.25" customHeight="1" x14ac:dyDescent="0.35">
      <c r="A45" s="88"/>
      <c r="B45" s="63" t="s">
        <v>53</v>
      </c>
      <c r="C45" s="20"/>
      <c r="D45" s="10" t="s">
        <v>54</v>
      </c>
      <c r="E45" s="20"/>
      <c r="F45" s="11" t="s">
        <v>54</v>
      </c>
      <c r="G45" s="20"/>
      <c r="H45" s="11" t="s">
        <v>54</v>
      </c>
      <c r="I45" s="20"/>
      <c r="J45" s="12" t="s">
        <v>54</v>
      </c>
    </row>
    <row r="46" spans="1:10" ht="13.25" customHeight="1" x14ac:dyDescent="0.35">
      <c r="A46" s="88"/>
      <c r="B46" s="63" t="s">
        <v>55</v>
      </c>
      <c r="C46" s="15" t="e">
        <f>C44/C45</f>
        <v>#DIV/0!</v>
      </c>
      <c r="D46" s="16" t="s">
        <v>14</v>
      </c>
      <c r="E46" s="15" t="e">
        <f>E44/E45</f>
        <v>#DIV/0!</v>
      </c>
      <c r="F46" s="17" t="s">
        <v>14</v>
      </c>
      <c r="G46" s="15" t="e">
        <f>G44/G45</f>
        <v>#DIV/0!</v>
      </c>
      <c r="H46" s="17" t="s">
        <v>14</v>
      </c>
      <c r="I46" s="15" t="e">
        <f>I44/I45</f>
        <v>#DIV/0!</v>
      </c>
      <c r="J46" s="18" t="s">
        <v>14</v>
      </c>
    </row>
    <row r="47" spans="1:10" ht="13.25" customHeight="1" thickBot="1" x14ac:dyDescent="0.4">
      <c r="A47" s="89"/>
      <c r="B47" s="3" t="s">
        <v>56</v>
      </c>
      <c r="C47" s="64"/>
      <c r="D47" s="59" t="s">
        <v>14</v>
      </c>
      <c r="E47" s="64"/>
      <c r="F47" s="60" t="s">
        <v>14</v>
      </c>
      <c r="G47" s="64"/>
      <c r="H47" s="60" t="s">
        <v>14</v>
      </c>
      <c r="I47" s="64"/>
      <c r="J47" s="61" t="s">
        <v>14</v>
      </c>
    </row>
    <row r="48" spans="1:10" ht="13.25" customHeight="1" thickBot="1" x14ac:dyDescent="0.4">
      <c r="A48" s="1"/>
      <c r="B48" s="65" t="s">
        <v>57</v>
      </c>
      <c r="C48" s="27" t="e">
        <f>C47+C46</f>
        <v>#DIV/0!</v>
      </c>
      <c r="D48" s="66" t="s">
        <v>14</v>
      </c>
      <c r="E48" s="27" t="e">
        <f>E47+E46</f>
        <v>#DIV/0!</v>
      </c>
      <c r="F48" s="67" t="s">
        <v>14</v>
      </c>
      <c r="G48" s="27" t="e">
        <f>G47+G46</f>
        <v>#DIV/0!</v>
      </c>
      <c r="H48" s="67" t="s">
        <v>14</v>
      </c>
      <c r="I48" s="27" t="e">
        <f>I47+I46</f>
        <v>#DIV/0!</v>
      </c>
      <c r="J48" s="68" t="s">
        <v>14</v>
      </c>
    </row>
    <row r="49" spans="1:10" ht="5.4" customHeight="1" thickBot="1" x14ac:dyDescent="0.4">
      <c r="A49" s="1"/>
      <c r="B49" s="47"/>
      <c r="C49" s="47"/>
      <c r="D49" s="48"/>
      <c r="E49" s="47"/>
      <c r="F49" s="47"/>
      <c r="G49" s="47"/>
      <c r="H49" s="47"/>
      <c r="I49" s="47"/>
      <c r="J49" s="47"/>
    </row>
    <row r="50" spans="1:10" ht="13.25" customHeight="1" thickBot="1" x14ac:dyDescent="0.4">
      <c r="A50" s="1"/>
      <c r="B50" s="77" t="s">
        <v>79</v>
      </c>
      <c r="C50" s="70" t="e">
        <f>C48+C35+C40+C28+C17</f>
        <v>#DIV/0!</v>
      </c>
      <c r="D50" s="71" t="s">
        <v>14</v>
      </c>
      <c r="E50" s="70" t="e">
        <f>E48+E35+E40+E28+E17</f>
        <v>#DIV/0!</v>
      </c>
      <c r="F50" s="72" t="s">
        <v>14</v>
      </c>
      <c r="G50" s="70" t="e">
        <f>G48+G35+G40+G28+G17</f>
        <v>#DIV/0!</v>
      </c>
      <c r="H50" s="72" t="s">
        <v>14</v>
      </c>
      <c r="I50" s="70" t="e">
        <f>I48+I35+I40+I28+I17</f>
        <v>#DIV/0!</v>
      </c>
      <c r="J50" s="73" t="s">
        <v>14</v>
      </c>
    </row>
    <row r="51" spans="1:10" ht="2" customHeight="1" x14ac:dyDescent="0.35"/>
  </sheetData>
  <sheetProtection algorithmName="SHA-512" hashValue="GEKDNLrv0WApMe6W8amrZPGYfVOJrSqO0p4+6imp0JUztTevZCyeYCNxC0n9ic+KUSOMxcEny719vFOkW5Qk8g==" saltValue="hNtiEwv+X9ZH+lGc11F0tQ==" spinCount="100000" sheet="1"/>
  <mergeCells count="17">
    <mergeCell ref="A1:F1"/>
    <mergeCell ref="G1:K1"/>
    <mergeCell ref="C6:D6"/>
    <mergeCell ref="E6:F6"/>
    <mergeCell ref="G6:H6"/>
    <mergeCell ref="I6:J6"/>
    <mergeCell ref="A19:A27"/>
    <mergeCell ref="A30:A34"/>
    <mergeCell ref="A37:A39"/>
    <mergeCell ref="A42:A47"/>
    <mergeCell ref="C3:J3"/>
    <mergeCell ref="C7:D7"/>
    <mergeCell ref="E7:F7"/>
    <mergeCell ref="G7:H7"/>
    <mergeCell ref="I7:J7"/>
    <mergeCell ref="A8:A16"/>
    <mergeCell ref="A3:B3"/>
  </mergeCells>
  <pageMargins left="0.43307086614173229" right="0.39370078740157483" top="1.2598425196850394" bottom="0.78740157480314965" header="0.39370078740157483" footer="0.31496062992125984"/>
  <pageSetup paperSize="256" orientation="portrait" r:id="rId1"/>
  <headerFooter>
    <oddHeader>&amp;R&amp;G</oddHeader>
    <oddFooter xml:space="preserve">&amp;L&amp;"Wuerth Book,Standard"&amp;8HINWEIS: Es handelt sich hier um Planungshilfen. Die Werte sind durch autorisierte Personen im Projektfall zu bemessen. 
&amp;D  Würth Vorlage zur Wirtschaftlichkeitsprüfung mit ASSY Schrauben&amp;R&amp;"Wuerth Book,Standard"&amp;8 &amp;P von &amp;N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Beispiel</vt:lpstr>
      <vt:lpstr>Vorlage</vt:lpstr>
      <vt:lpstr>Beispiel!Druckbereich</vt:lpstr>
      <vt:lpstr>Vorlage!Druckbereich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Cera, Udo</dc:creator>
  <cp:lastModifiedBy>Cera, Udo</cp:lastModifiedBy>
  <cp:lastPrinted>2016-12-05T07:57:45Z</cp:lastPrinted>
  <dcterms:created xsi:type="dcterms:W3CDTF">2016-10-21T11:41:44Z</dcterms:created>
  <dcterms:modified xsi:type="dcterms:W3CDTF">2022-04-07T09:11:59Z</dcterms:modified>
</cp:coreProperties>
</file>